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APARNASUBRAMANIAN\Downloads\"/>
    </mc:Choice>
  </mc:AlternateContent>
  <xr:revisionPtr revIDLastSave="0" documentId="13_ncr:1_{CC706B79-EEEA-4BBC-B389-B019F523C816}" xr6:coauthVersionLast="47" xr6:coauthVersionMax="47" xr10:uidLastSave="{00000000-0000-0000-0000-000000000000}"/>
  <bookViews>
    <workbookView xWindow="-110" yWindow="-110" windowWidth="19420" windowHeight="10420" xr2:uid="{F930B2FC-BD6E-4073-80B4-A2F7F136A759}"/>
  </bookViews>
  <sheets>
    <sheet name="Questionnaire" sheetId="2" r:id="rId1"/>
    <sheet name="Risks" sheetId="4" r:id="rId2"/>
    <sheet name="Summary" sheetId="3" state="hidden" r:id="rId3"/>
  </sheets>
  <definedNames>
    <definedName name="_Hlk72836118" localSheetId="0">Questionnaire!$A$4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7" i="3" l="1"/>
  <c r="G18" i="3"/>
  <c r="G19" i="3"/>
  <c r="E1" i="3"/>
  <c r="D1" i="3"/>
  <c r="C1" i="3"/>
  <c r="B1" i="3"/>
  <c r="B16" i="3"/>
  <c r="B15" i="3"/>
  <c r="B14" i="3"/>
  <c r="B13" i="3"/>
  <c r="B12" i="3"/>
  <c r="B11" i="3"/>
  <c r="B10" i="3"/>
  <c r="B9" i="3"/>
  <c r="B8" i="3"/>
  <c r="B7" i="3"/>
  <c r="E7" i="3" s="1"/>
  <c r="B6" i="3"/>
  <c r="B5" i="3"/>
  <c r="B4" i="3"/>
  <c r="B3" i="3"/>
  <c r="B2" i="3"/>
  <c r="C2" i="3"/>
  <c r="D2" i="3"/>
  <c r="C16" i="3"/>
  <c r="C15" i="3"/>
  <c r="C14" i="3"/>
  <c r="C13" i="3"/>
  <c r="C12" i="3"/>
  <c r="C11" i="3"/>
  <c r="C10" i="3"/>
  <c r="C9" i="3"/>
  <c r="C8" i="3"/>
  <c r="C7" i="3"/>
  <c r="C6" i="3"/>
  <c r="C5" i="3"/>
  <c r="C4" i="3"/>
  <c r="C3" i="3"/>
  <c r="D16" i="3"/>
  <c r="D15" i="3"/>
  <c r="D14" i="3"/>
  <c r="D13" i="3"/>
  <c r="D12" i="3"/>
  <c r="D11" i="3"/>
  <c r="D10" i="3"/>
  <c r="D9" i="3"/>
  <c r="D8" i="3"/>
  <c r="D7" i="3"/>
  <c r="D6" i="3"/>
  <c r="E6" i="3" s="1"/>
  <c r="D5" i="3"/>
  <c r="D4" i="3"/>
  <c r="D3" i="3"/>
  <c r="E19" i="3"/>
  <c r="J19" i="3" s="1"/>
  <c r="K19" i="3" s="1"/>
  <c r="E18" i="3"/>
  <c r="J18" i="3" s="1"/>
  <c r="K18" i="3" s="1"/>
  <c r="E17" i="3"/>
  <c r="J17" i="3" s="1"/>
  <c r="K17" i="3" s="1"/>
  <c r="A17" i="3"/>
  <c r="A19" i="3"/>
  <c r="A18" i="3"/>
  <c r="E16" i="3" l="1"/>
  <c r="E15" i="3"/>
  <c r="E14" i="3"/>
  <c r="E13" i="3"/>
  <c r="E12" i="3"/>
  <c r="E11" i="3"/>
  <c r="E8" i="3"/>
  <c r="E3" i="3"/>
  <c r="E5" i="3"/>
  <c r="E4" i="3"/>
  <c r="E2" i="3"/>
  <c r="L17" i="3"/>
  <c r="L19" i="3"/>
  <c r="L18" i="3"/>
  <c r="E10" i="3"/>
  <c r="E9" i="3"/>
  <c r="G16" i="3"/>
  <c r="G15" i="3"/>
  <c r="G14" i="3"/>
  <c r="G13" i="3"/>
  <c r="G12" i="3"/>
  <c r="G11" i="3"/>
  <c r="G10" i="3"/>
  <c r="G9" i="3"/>
  <c r="G8" i="3"/>
  <c r="G7" i="3"/>
  <c r="G6" i="3"/>
  <c r="G5" i="3"/>
  <c r="G3" i="3"/>
  <c r="G2" i="3"/>
  <c r="J10" i="3" l="1"/>
  <c r="K10" i="3" s="1"/>
  <c r="L10" i="3" s="1"/>
  <c r="J9" i="3"/>
  <c r="K9" i="3" s="1"/>
  <c r="L9" i="3" s="1"/>
  <c r="A16" i="3"/>
  <c r="A15" i="3"/>
  <c r="A14" i="3"/>
  <c r="A13" i="3"/>
  <c r="A12" i="3"/>
  <c r="A11" i="3"/>
  <c r="A10" i="3"/>
  <c r="A9" i="3"/>
  <c r="A8" i="3"/>
  <c r="A7" i="3"/>
  <c r="A6" i="3"/>
  <c r="A5" i="3"/>
  <c r="A3" i="3"/>
  <c r="A2" i="3"/>
  <c r="J7" i="3" l="1"/>
  <c r="K7" i="3" s="1"/>
  <c r="L7" i="3" s="1"/>
  <c r="J14" i="3"/>
  <c r="K14" i="3" s="1"/>
  <c r="L14" i="3" s="1"/>
  <c r="J15" i="3"/>
  <c r="K15" i="3" s="1"/>
  <c r="L15" i="3" s="1"/>
  <c r="J16" i="3"/>
  <c r="K16" i="3" s="1"/>
  <c r="L16" i="3" s="1"/>
  <c r="J13" i="3"/>
  <c r="K13" i="3" s="1"/>
  <c r="L13" i="3" s="1"/>
  <c r="J12" i="3"/>
  <c r="K12" i="3" s="1"/>
  <c r="L12" i="3" s="1"/>
  <c r="J11" i="3"/>
  <c r="K11" i="3" s="1"/>
  <c r="L11" i="3" s="1"/>
  <c r="J8" i="3"/>
  <c r="K8" i="3" s="1"/>
  <c r="L8" i="3" s="1"/>
  <c r="J5" i="3"/>
  <c r="K5" i="3" s="1"/>
  <c r="J6" i="3"/>
  <c r="K6" i="3" s="1"/>
  <c r="L6" i="3" s="1"/>
  <c r="K3" i="3"/>
  <c r="L3" i="3" s="1"/>
  <c r="L5" i="3" l="1"/>
  <c r="J2" i="3"/>
  <c r="K2" i="3" s="1"/>
  <c r="L2" i="3" s="1"/>
</calcChain>
</file>

<file path=xl/sharedStrings.xml><?xml version="1.0" encoding="utf-8"?>
<sst xmlns="http://schemas.openxmlformats.org/spreadsheetml/2006/main" count="114" uniqueCount="84">
  <si>
    <t>IBM Order Management</t>
  </si>
  <si>
    <r>
      <t xml:space="preserve">1. </t>
    </r>
    <r>
      <rPr>
        <sz val="10.5"/>
        <color theme="1"/>
        <rFont val="IBM Plex Mono Medium"/>
        <family val="3"/>
      </rPr>
      <t>Will there be any new sites/brands/geographies that are expected to be live in production with IBM Order Management for peak season 2021 (since that of peak 2020)?</t>
    </r>
  </si>
  <si>
    <r>
      <t xml:space="preserve">2. </t>
    </r>
    <r>
      <rPr>
        <i/>
        <sz val="10.5"/>
        <color theme="1"/>
        <rFont val="IBM Plex Mono Medium"/>
        <family val="3"/>
      </rPr>
      <t xml:space="preserve">Will there be new components (since 2020) </t>
    </r>
    <r>
      <rPr>
        <sz val="10.5"/>
        <color theme="1"/>
        <rFont val="IBM Plex Mono Medium"/>
        <family val="3"/>
      </rPr>
      <t>that will be live within your IBM Order Management solution for this peak season?</t>
    </r>
  </si>
  <si>
    <t>2020 Peak Day</t>
  </si>
  <si>
    <t>2021 Current /Typical Day</t>
  </si>
  <si>
    <t>2021 Projected Holiday Peak</t>
  </si>
  <si>
    <t>Highest Peak dates</t>
  </si>
  <si>
    <t>Orders per hour</t>
  </si>
  <si>
    <t>Order size – Average number of lines per order</t>
  </si>
  <si>
    <t>Max concurrent Call Center Users per hour</t>
  </si>
  <si>
    <t>Max concurrent Store Users/devices active per hour (pick/pack/ship activities)</t>
  </si>
  <si>
    <t>2020 Actual Peak</t>
  </si>
  <si>
    <t>2021 Current/ Typical Day</t>
  </si>
  <si>
    <t>Number of Stores and DCs</t>
  </si>
  <si>
    <t>Number of Stores with BOPIS enabled</t>
  </si>
  <si>
    <t>Number of Items in Catalog</t>
  </si>
  <si>
    <t>Number of Inventory Items (SKU)</t>
  </si>
  <si>
    <t>Synchronous Inventory Reservation API calls per hour</t>
  </si>
  <si>
    <t>Synchronous Inventory Availability API calls per hour</t>
  </si>
  <si>
    <r>
      <t xml:space="preserve">6. </t>
    </r>
    <r>
      <rPr>
        <i/>
        <sz val="10.5"/>
        <color theme="1"/>
        <rFont val="IBM Plex Mono Medium"/>
        <family val="3"/>
      </rPr>
      <t xml:space="preserve">If </t>
    </r>
    <r>
      <rPr>
        <i/>
        <u/>
        <sz val="10.5"/>
        <color theme="1"/>
        <rFont val="IBM Plex Mono Medium"/>
        <family val="3"/>
      </rPr>
      <t>on-premise</t>
    </r>
    <r>
      <rPr>
        <i/>
        <sz val="10.5"/>
        <color theme="1"/>
        <rFont val="IBM Plex Mono Medium"/>
        <family val="3"/>
      </rPr>
      <t xml:space="preserve"> Order Management, </t>
    </r>
    <r>
      <rPr>
        <sz val="10.5"/>
        <color theme="1"/>
        <rFont val="IBM Plex Mono Medium"/>
        <family val="3"/>
      </rPr>
      <t>please specify the vendor and version, release, fixpack of the software stack used with Order Management for peak season. If any of these are major changes since prior peak, please highlight.</t>
    </r>
  </si>
  <si>
    <r>
      <t xml:space="preserve">OMS: </t>
    </r>
    <r>
      <rPr>
        <sz val="11"/>
        <color rgb="FF808080"/>
        <rFont val="Calibri"/>
        <family val="2"/>
      </rPr>
      <t>Enter your answer here</t>
    </r>
  </si>
  <si>
    <r>
      <t xml:space="preserve">Database: </t>
    </r>
    <r>
      <rPr>
        <sz val="11"/>
        <color rgb="FF808080"/>
        <rFont val="Calibri"/>
        <family val="2"/>
      </rPr>
      <t>Enter your answer here</t>
    </r>
  </si>
  <si>
    <r>
      <t xml:space="preserve">MQ: </t>
    </r>
    <r>
      <rPr>
        <sz val="11"/>
        <color rgb="FF808080"/>
        <rFont val="Calibri"/>
        <family val="2"/>
      </rPr>
      <t>Enter your answer here</t>
    </r>
  </si>
  <si>
    <t>7. Please provide details of planned performance testing ahead of peak:</t>
  </si>
  <si>
    <t>8. What are your major concerns or expected risks going into go-live or this year's peak volume period?</t>
  </si>
  <si>
    <t>(select all that apply)</t>
  </si>
  <si>
    <t xml:space="preserve">Orders peak hour </t>
  </si>
  <si>
    <t>Other Synchronous API calls (Order related, shipment related, etc) per hour</t>
  </si>
  <si>
    <t>Inventory Activities processed per hour</t>
  </si>
  <si>
    <r>
      <t xml:space="preserve">Application Server: </t>
    </r>
    <r>
      <rPr>
        <sz val="11"/>
        <color rgb="FF808080"/>
        <rFont val="Calibri"/>
        <family val="2"/>
      </rPr>
      <t>Enter your answer here</t>
    </r>
  </si>
  <si>
    <t>H</t>
  </si>
  <si>
    <t>M</t>
  </si>
  <si>
    <t>L</t>
  </si>
  <si>
    <t>Importance</t>
  </si>
  <si>
    <t>Variance factor</t>
  </si>
  <si>
    <t>Risk</t>
  </si>
  <si>
    <t>Imp_Code</t>
  </si>
  <si>
    <t>Var_code</t>
  </si>
  <si>
    <t>L cutoff</t>
  </si>
  <si>
    <t>M cutoff</t>
  </si>
  <si>
    <t>Orders peak hour  (Burst volume)</t>
  </si>
  <si>
    <t>Other Synchronous API calls (Order/shipment related) per hour</t>
  </si>
  <si>
    <t>No</t>
  </si>
  <si>
    <t>Order Management on Cloud (SaaS)</t>
  </si>
  <si>
    <t>Sterling Order Management (on-premise)</t>
  </si>
  <si>
    <t>Sterling Inventory Visibility</t>
  </si>
  <si>
    <t xml:space="preserve">Sterling Fulfillment Optimizer (Watson Order Optimizer) </t>
  </si>
  <si>
    <t>Business User Controls</t>
  </si>
  <si>
    <t>Store Engagement (Web)</t>
  </si>
  <si>
    <t>Call Center (Web)</t>
  </si>
  <si>
    <t>Custom Call Center/Store</t>
  </si>
  <si>
    <t>Cognos Analytics</t>
  </si>
  <si>
    <t>Store Inventory Management</t>
  </si>
  <si>
    <t>Provide more details here if Yes</t>
  </si>
  <si>
    <t>4.  If yes, to questions 1,2 or 3, please provide the following information relating to historical and projected throughput on the IBM Order Management platform.</t>
  </si>
  <si>
    <t>Do provide numbers if significant changes in volume is expected as well.</t>
  </si>
  <si>
    <t xml:space="preserve">Do provide numbers if significant changes in volume is expected as well. </t>
  </si>
  <si>
    <t>3. Have there been new features/changes that that expected to be live for peak 2021 (since what was present in 2020 peak).</t>
  </si>
  <si>
    <t>For example- Significant increase in stores using Buy Online Pickup In Store (BOPIS), Ship From Store (SFS), Curb-side Pickup or equivalent Please provide relevant details</t>
  </si>
  <si>
    <t xml:space="preserve">5. If yes, to questions 1,2 or 3, please provide the following information relating to historical (if on OMS at the time) and projected real time calls on the IBM Order Management platform. </t>
  </si>
  <si>
    <t xml:space="preserve">Sizing / Resource Capacity </t>
  </si>
  <si>
    <t xml:space="preserve">Potential to exceed contractual volume (for SaaS-exceed sizing) </t>
  </si>
  <si>
    <t xml:space="preserve">IBM Hardware/Network Failures </t>
  </si>
  <si>
    <t xml:space="preserve">Client Hardware/Network Failures </t>
  </si>
  <si>
    <t xml:space="preserve">IBM Inability to recover from outage </t>
  </si>
  <si>
    <t>Client Inability to recover from outage (on front end eComm)</t>
  </si>
  <si>
    <t>Vendor inbound/outbound integration performance/stability/recovery</t>
  </si>
  <si>
    <t>Internal client / Partner skills</t>
  </si>
  <si>
    <t xml:space="preserve">IBM infrastructure/application monitoring, alerting, notifications </t>
  </si>
  <si>
    <t>IBM Support responsiveness or turnaround on client reported issue</t>
  </si>
  <si>
    <t>Performance issues due to untuned servers or custom services</t>
  </si>
  <si>
    <t>Web Store or Call Center performance and operations</t>
  </si>
  <si>
    <t>Ability to accurately test for low inventory or hot sku scenarios</t>
  </si>
  <si>
    <t>Other (please specify)</t>
  </si>
  <si>
    <t>Inventory updates/trickle per hour (adjustInventory/Post supplies if IV)</t>
  </si>
  <si>
    <t>Inventory Adjustment Burst(Inventory sync/PUT calls if IV)</t>
  </si>
  <si>
    <t>Inventory updates/trickle per hour(adjustInventory/Post supplies if IV)</t>
  </si>
  <si>
    <t xml:space="preserve">Period of planned Peak Load Testing </t>
  </si>
  <si>
    <t>Functional flows will/have been tested</t>
  </si>
  <si>
    <t>End to end testing at 100% expected peak volumes will/have been tested</t>
  </si>
  <si>
    <t>Isolated testing at expected peak volumes for critical components will/have been tested</t>
  </si>
  <si>
    <t>Components for 2021 load testing</t>
  </si>
  <si>
    <t>2021 Peak volumes tested</t>
  </si>
  <si>
    <t>Event Readiness Questionnaire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</si>
</sst>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5"/>
      <color theme="1"/>
      <name val="IBM Plex Mono Medium"/>
      <family val="3"/>
    </font>
    <font>
      <sz val="8"/>
      <color theme="1"/>
      <name val="IBM Plex Mono Medium"/>
      <family val="3"/>
    </font>
    <font>
      <i/>
      <sz val="10.5"/>
      <color theme="1"/>
      <name val="IBM Plex Mono Medium"/>
      <family val="3"/>
    </font>
    <font>
      <b/>
      <sz val="22"/>
      <color theme="1"/>
      <name val="IBM Plex Mono Medium"/>
      <family val="3"/>
    </font>
    <font>
      <b/>
      <i/>
      <sz val="16"/>
      <color theme="1"/>
      <name val="IBM Plex Mono Medium"/>
      <family val="3"/>
    </font>
    <font>
      <sz val="11"/>
      <color rgb="FF808080"/>
      <name val="Calibri"/>
      <family val="2"/>
      <scheme val="minor"/>
    </font>
    <font>
      <sz val="9"/>
      <color theme="1"/>
      <name val="IBM Plex Mono Medium"/>
      <family val="3"/>
    </font>
    <font>
      <i/>
      <u/>
      <sz val="10.5"/>
      <color theme="1"/>
      <name val="IBM Plex Mono Medium"/>
      <family val="3"/>
    </font>
    <font>
      <sz val="11"/>
      <color rgb="FF808080"/>
      <name val="Calibri"/>
      <family val="2"/>
    </font>
    <font>
      <i/>
      <sz val="16"/>
      <color theme="1"/>
      <name val="IBM Plex Mono Medium"/>
      <family val="3"/>
    </font>
    <font>
      <sz val="9.5"/>
      <color theme="1"/>
      <name val="IBM Plex Mono Medium"/>
      <family val="3"/>
    </font>
    <font>
      <sz val="11"/>
      <name val="Calibri"/>
      <family val="2"/>
      <scheme val="minor"/>
    </font>
    <font>
      <sz val="11"/>
      <color theme="1"/>
      <name val="IBM Plex Mono Medium"/>
      <family val="3"/>
    </font>
    <font>
      <sz val="9"/>
      <color theme="1"/>
      <name val="Calibri"/>
      <family val="2"/>
      <scheme val="minor"/>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4">
    <xf numFmtId="0" fontId="0" fillId="0" borderId="0" xfId="0"/>
    <xf numFmtId="0" fontId="12" fillId="0" borderId="0" xfId="0" applyFont="1"/>
    <xf numFmtId="2" fontId="12" fillId="0" borderId="0" xfId="0" applyNumberFormat="1" applyFont="1"/>
    <xf numFmtId="1" fontId="0" fillId="0" borderId="0" xfId="0" applyNumberFormat="1"/>
    <xf numFmtId="0" fontId="10" fillId="0" borderId="0" xfId="0" applyFont="1" applyBorder="1" applyAlignment="1" applyProtection="1">
      <alignment vertical="center"/>
    </xf>
    <xf numFmtId="0" fontId="0" fillId="0" borderId="0" xfId="0" applyBorder="1" applyProtection="1"/>
    <xf numFmtId="0" fontId="0" fillId="0" borderId="0" xfId="0" applyBorder="1" applyAlignment="1" applyProtection="1">
      <alignment vertical="center"/>
    </xf>
    <xf numFmtId="0" fontId="7" fillId="0" borderId="0" xfId="0" applyFont="1" applyBorder="1" applyProtection="1"/>
    <xf numFmtId="0" fontId="7" fillId="0" borderId="0" xfId="0" applyFont="1" applyBorder="1" applyAlignment="1" applyProtection="1">
      <alignment horizontal="left" vertical="center" indent="4"/>
    </xf>
    <xf numFmtId="0" fontId="7" fillId="0" borderId="6" xfId="0" applyFont="1" applyBorder="1" applyProtection="1"/>
    <xf numFmtId="0" fontId="7" fillId="0" borderId="7" xfId="0" applyFont="1" applyBorder="1" applyProtection="1"/>
    <xf numFmtId="0" fontId="7" fillId="0" borderId="5" xfId="0" applyFont="1" applyBorder="1" applyProtection="1"/>
    <xf numFmtId="0" fontId="7" fillId="0" borderId="10" xfId="0" applyFont="1" applyBorder="1" applyProtection="1"/>
    <xf numFmtId="0" fontId="7" fillId="0" borderId="11" xfId="0" applyFont="1" applyBorder="1" applyProtection="1"/>
    <xf numFmtId="0" fontId="1" fillId="0" borderId="0" xfId="0" applyFont="1" applyBorder="1" applyAlignment="1" applyProtection="1">
      <alignment horizontal="left" vertical="center" indent="4"/>
    </xf>
    <xf numFmtId="0" fontId="11" fillId="0" borderId="0" xfId="0" applyFont="1" applyBorder="1" applyAlignment="1" applyProtection="1">
      <alignment vertical="center"/>
    </xf>
    <xf numFmtId="0" fontId="13" fillId="0" borderId="0" xfId="0" applyFont="1" applyBorder="1" applyProtection="1"/>
    <xf numFmtId="0" fontId="1" fillId="0" borderId="0" xfId="0" applyFont="1" applyBorder="1" applyProtection="1"/>
    <xf numFmtId="0" fontId="7" fillId="0" borderId="0" xfId="0" applyFont="1" applyBorder="1" applyAlignment="1" applyProtection="1">
      <alignment vertical="center" wrapText="1"/>
    </xf>
    <xf numFmtId="0" fontId="7" fillId="0" borderId="1" xfId="0" applyFont="1" applyBorder="1" applyAlignment="1" applyProtection="1">
      <alignment horizontal="left" vertical="center" wrapText="1"/>
    </xf>
    <xf numFmtId="0" fontId="14" fillId="0" borderId="0" xfId="0" applyFont="1" applyBorder="1" applyProtection="1"/>
    <xf numFmtId="0" fontId="14" fillId="0" borderId="7" xfId="0" applyFont="1" applyBorder="1" applyProtection="1"/>
    <xf numFmtId="0" fontId="14" fillId="0" borderId="11" xfId="0" applyFont="1" applyBorder="1" applyProtection="1"/>
    <xf numFmtId="0" fontId="3" fillId="0" borderId="0" xfId="0" applyFont="1" applyBorder="1" applyAlignment="1" applyProtection="1">
      <alignment vertical="center"/>
    </xf>
    <xf numFmtId="0" fontId="1" fillId="0" borderId="0" xfId="0" applyFont="1" applyBorder="1" applyAlignment="1" applyProtection="1">
      <alignment vertical="center"/>
    </xf>
    <xf numFmtId="0" fontId="3" fillId="0" borderId="0" xfId="0" applyFont="1" applyBorder="1" applyAlignment="1" applyProtection="1">
      <alignment horizontal="left" vertical="center" indent="4"/>
    </xf>
    <xf numFmtId="1" fontId="0" fillId="0" borderId="0" xfId="0" applyNumberFormat="1" applyBorder="1" applyProtection="1"/>
    <xf numFmtId="0" fontId="2" fillId="0" borderId="1" xfId="0" applyFont="1" applyBorder="1" applyAlignment="1" applyProtection="1">
      <alignment horizontal="center" vertical="center" wrapText="1"/>
    </xf>
    <xf numFmtId="0" fontId="7" fillId="0" borderId="6" xfId="0" applyFont="1" applyBorder="1" applyAlignment="1" applyProtection="1">
      <alignment horizontal="left" vertical="center" indent="4"/>
    </xf>
    <xf numFmtId="0" fontId="7" fillId="0" borderId="8" xfId="0" applyFont="1" applyBorder="1" applyProtection="1"/>
    <xf numFmtId="0" fontId="7" fillId="0" borderId="5" xfId="0" applyFont="1" applyBorder="1" applyAlignment="1" applyProtection="1">
      <alignment horizontal="left" vertical="center" indent="4"/>
    </xf>
    <xf numFmtId="0" fontId="7" fillId="0" borderId="9" xfId="0" applyFont="1" applyBorder="1" applyProtection="1"/>
    <xf numFmtId="0" fontId="7" fillId="0" borderId="10" xfId="0" applyFont="1" applyBorder="1" applyAlignment="1" applyProtection="1">
      <alignment horizontal="left" vertical="center" indent="4"/>
    </xf>
    <xf numFmtId="0" fontId="7" fillId="0" borderId="12" xfId="0" applyFont="1" applyBorder="1" applyProtection="1"/>
    <xf numFmtId="0" fontId="0" fillId="0" borderId="0" xfId="0" applyProtection="1"/>
    <xf numFmtId="0" fontId="6" fillId="0" borderId="0" xfId="0" applyFont="1" applyBorder="1" applyAlignment="1" applyProtection="1">
      <alignment horizontal="left" vertical="center" indent="4"/>
    </xf>
    <xf numFmtId="0" fontId="4" fillId="0" borderId="0" xfId="0" applyFont="1" applyBorder="1" applyAlignment="1" applyProtection="1">
      <alignment vertical="center"/>
    </xf>
    <xf numFmtId="0" fontId="5" fillId="0" borderId="0" xfId="0" applyFont="1" applyBorder="1" applyAlignment="1" applyProtection="1">
      <alignment vertical="center"/>
    </xf>
    <xf numFmtId="0" fontId="0" fillId="0" borderId="13" xfId="0" applyBorder="1" applyProtection="1">
      <protection locked="0"/>
    </xf>
    <xf numFmtId="0" fontId="7" fillId="0" borderId="1" xfId="0" applyFont="1" applyBorder="1" applyProtection="1">
      <protection locked="0"/>
    </xf>
    <xf numFmtId="0" fontId="3" fillId="0" borderId="1" xfId="0" applyFont="1" applyBorder="1" applyAlignment="1" applyProtection="1">
      <alignment horizontal="left" vertical="center" indent="4"/>
      <protection locked="0"/>
    </xf>
    <xf numFmtId="14" fontId="1" fillId="0" borderId="1" xfId="0" applyNumberFormat="1" applyFont="1" applyBorder="1" applyAlignment="1" applyProtection="1">
      <alignment horizontal="right" vertical="center" wrapText="1" indent="4"/>
      <protection locked="0"/>
    </xf>
    <xf numFmtId="14" fontId="1" fillId="0" borderId="1" xfId="0" applyNumberFormat="1" applyFont="1" applyBorder="1" applyAlignment="1" applyProtection="1">
      <alignment horizontal="right" vertical="center" wrapText="1"/>
      <protection locked="0"/>
    </xf>
    <xf numFmtId="0" fontId="1" fillId="0" borderId="1" xfId="0" applyFont="1" applyBorder="1" applyAlignment="1" applyProtection="1">
      <alignment horizontal="right" vertical="center" wrapText="1"/>
      <protection locked="0"/>
    </xf>
    <xf numFmtId="0" fontId="1" fillId="0" borderId="1" xfId="0" applyFont="1" applyBorder="1" applyAlignment="1" applyProtection="1">
      <alignment vertical="center" wrapText="1"/>
      <protection locked="0"/>
    </xf>
    <xf numFmtId="0" fontId="14" fillId="0" borderId="1" xfId="0" applyFont="1" applyBorder="1" applyProtection="1">
      <protection locked="0"/>
    </xf>
    <xf numFmtId="0" fontId="0" fillId="0" borderId="0" xfId="0" applyBorder="1" applyProtection="1">
      <protection locked="0"/>
    </xf>
    <xf numFmtId="0" fontId="0" fillId="0" borderId="1" xfId="0" applyBorder="1" applyAlignment="1" applyProtection="1">
      <alignment horizontal="center"/>
    </xf>
    <xf numFmtId="0" fontId="7" fillId="0" borderId="2" xfId="0" applyFont="1" applyBorder="1" applyAlignment="1" applyProtection="1">
      <alignment horizontal="left" vertical="top" wrapText="1"/>
    </xf>
    <xf numFmtId="0" fontId="7" fillId="0" borderId="4" xfId="0" applyFont="1" applyBorder="1" applyAlignment="1" applyProtection="1">
      <alignment horizontal="left" vertical="top" wrapText="1"/>
    </xf>
    <xf numFmtId="0" fontId="7" fillId="0" borderId="1" xfId="0" applyFont="1" applyBorder="1" applyAlignment="1" applyProtection="1">
      <alignment horizontal="left" vertical="top" wrapText="1"/>
    </xf>
    <xf numFmtId="0" fontId="7" fillId="0" borderId="3" xfId="0" applyFont="1" applyBorder="1" applyAlignment="1" applyProtection="1">
      <alignment horizontal="left" vertical="top" wrapText="1"/>
    </xf>
    <xf numFmtId="0" fontId="6" fillId="0" borderId="2" xfId="0" applyFont="1" applyBorder="1" applyAlignment="1" applyProtection="1">
      <alignment horizontal="left" vertical="center"/>
      <protection locked="0"/>
    </xf>
    <xf numFmtId="0" fontId="0" fillId="0" borderId="4" xfId="0" applyBorder="1" applyAlignment="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Biggest Changes</a:t>
            </a:r>
          </a:p>
          <a:p>
            <a:pPr>
              <a:defRPr/>
            </a:pPr>
            <a:r>
              <a:rPr lang="en-US"/>
              <a:t>(YoY</a:t>
            </a:r>
            <a:r>
              <a:rPr lang="en-US" baseline="0"/>
              <a:t> %</a:t>
            </a:r>
            <a:r>
              <a:rPr lang="en-US"/>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cat>
            <c:strRef>
              <c:f>Summary!$A$2:$A$16</c:f>
              <c:strCache>
                <c:ptCount val="15"/>
                <c:pt idx="0">
                  <c:v>Orders per hour</c:v>
                </c:pt>
                <c:pt idx="1">
                  <c:v>Orders peak hour </c:v>
                </c:pt>
                <c:pt idx="2">
                  <c:v>Order size – Average number of lines per order</c:v>
                </c:pt>
                <c:pt idx="3">
                  <c:v>Max concurrent Call Center Users per hour</c:v>
                </c:pt>
                <c:pt idx="4">
                  <c:v>Max concurrent Store Users/devices active per hour (pick/pack/ship activities)</c:v>
                </c:pt>
                <c:pt idx="5">
                  <c:v>Number of Stores and DCs</c:v>
                </c:pt>
                <c:pt idx="6">
                  <c:v>Number of Stores with BOPIS enabled</c:v>
                </c:pt>
                <c:pt idx="7">
                  <c:v>Number of Items in Catalog</c:v>
                </c:pt>
                <c:pt idx="8">
                  <c:v>Number of Inventory Items (SKU)</c:v>
                </c:pt>
                <c:pt idx="9">
                  <c:v>Synchronous Inventory Availability API calls per hour</c:v>
                </c:pt>
                <c:pt idx="10">
                  <c:v>Synchronous Inventory Reservation API calls per hour</c:v>
                </c:pt>
                <c:pt idx="11">
                  <c:v>Other Synchronous API calls (Order related, shipment related, etc) per hour</c:v>
                </c:pt>
                <c:pt idx="12">
                  <c:v>Inventory updates/trickle per hour (adjustInventory/Post supplies if IV)</c:v>
                </c:pt>
                <c:pt idx="13">
                  <c:v>Inventory Activities processed per hour</c:v>
                </c:pt>
                <c:pt idx="14">
                  <c:v>Inventory Adjustment Burst(Inventory sync/PUT calls if IV)</c:v>
                </c:pt>
              </c:strCache>
            </c:strRef>
          </c:cat>
          <c:val>
            <c:numRef>
              <c:f>Summary!$E$2:$E$16</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2D37-44F2-AF38-ED13F39B7E5E}"/>
            </c:ext>
          </c:extLst>
        </c:ser>
        <c:dLbls>
          <c:showLegendKey val="0"/>
          <c:showVal val="0"/>
          <c:showCatName val="0"/>
          <c:showSerName val="0"/>
          <c:showPercent val="0"/>
          <c:showBubbleSize val="0"/>
        </c:dLbls>
        <c:axId val="987469039"/>
        <c:axId val="981821263"/>
      </c:radarChart>
      <c:catAx>
        <c:axId val="987469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821263"/>
        <c:crosses val="autoZero"/>
        <c:auto val="1"/>
        <c:lblAlgn val="ctr"/>
        <c:lblOffset val="100"/>
        <c:noMultiLvlLbl val="0"/>
      </c:catAx>
      <c:valAx>
        <c:axId val="981821263"/>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9874690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Risks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cat>
            <c:strRef>
              <c:f>Summary!$A$2:$A$19</c:f>
              <c:strCache>
                <c:ptCount val="18"/>
                <c:pt idx="0">
                  <c:v>Orders per hour</c:v>
                </c:pt>
                <c:pt idx="1">
                  <c:v>Orders peak hour </c:v>
                </c:pt>
                <c:pt idx="2">
                  <c:v>Order size – Average number of lines per order</c:v>
                </c:pt>
                <c:pt idx="3">
                  <c:v>Max concurrent Call Center Users per hour</c:v>
                </c:pt>
                <c:pt idx="4">
                  <c:v>Max concurrent Store Users/devices active per hour (pick/pack/ship activities)</c:v>
                </c:pt>
                <c:pt idx="5">
                  <c:v>Number of Stores and DCs</c:v>
                </c:pt>
                <c:pt idx="6">
                  <c:v>Number of Stores with BOPIS enabled</c:v>
                </c:pt>
                <c:pt idx="7">
                  <c:v>Number of Items in Catalog</c:v>
                </c:pt>
                <c:pt idx="8">
                  <c:v>Number of Inventory Items (SKU)</c:v>
                </c:pt>
                <c:pt idx="9">
                  <c:v>Synchronous Inventory Availability API calls per hour</c:v>
                </c:pt>
                <c:pt idx="10">
                  <c:v>Synchronous Inventory Reservation API calls per hour</c:v>
                </c:pt>
                <c:pt idx="11">
                  <c:v>Other Synchronous API calls (Order related, shipment related, etc) per hour</c:v>
                </c:pt>
                <c:pt idx="12">
                  <c:v>Inventory updates/trickle per hour (adjustInventory/Post supplies if IV)</c:v>
                </c:pt>
                <c:pt idx="13">
                  <c:v>Inventory Activities processed per hour</c:v>
                </c:pt>
                <c:pt idx="14">
                  <c:v>Inventory Adjustment Burst(Inventory sync/PUT calls if IV)</c:v>
                </c:pt>
                <c:pt idx="15">
                  <c:v>Functional flows will/have been tested</c:v>
                </c:pt>
                <c:pt idx="16">
                  <c:v>Isolated testing at expected peak volumes for critical components will/have been tested</c:v>
                </c:pt>
                <c:pt idx="17">
                  <c:v>End to end testing at 100% expected peak volumes will/have been tested</c:v>
                </c:pt>
              </c:strCache>
            </c:strRef>
          </c:cat>
          <c:val>
            <c:numRef>
              <c:f>Summary!$L$2:$L$19</c:f>
              <c:numCache>
                <c:formatCode>0</c:formatCode>
                <c:ptCount val="18"/>
                <c:pt idx="0">
                  <c:v>0</c:v>
                </c:pt>
                <c:pt idx="1">
                  <c:v>3.333333333333333</c:v>
                </c:pt>
                <c:pt idx="2">
                  <c:v>3</c:v>
                </c:pt>
                <c:pt idx="3">
                  <c:v>0</c:v>
                </c:pt>
                <c:pt idx="4">
                  <c:v>0</c:v>
                </c:pt>
                <c:pt idx="5">
                  <c:v>0</c:v>
                </c:pt>
                <c:pt idx="6">
                  <c:v>0</c:v>
                </c:pt>
                <c:pt idx="7">
                  <c:v>0</c:v>
                </c:pt>
                <c:pt idx="8">
                  <c:v>0</c:v>
                </c:pt>
                <c:pt idx="9">
                  <c:v>0</c:v>
                </c:pt>
                <c:pt idx="10">
                  <c:v>0</c:v>
                </c:pt>
                <c:pt idx="11">
                  <c:v>0</c:v>
                </c:pt>
                <c:pt idx="12">
                  <c:v>0</c:v>
                </c:pt>
                <c:pt idx="13">
                  <c:v>0</c:v>
                </c:pt>
                <c:pt idx="14">
                  <c:v>0</c:v>
                </c:pt>
                <c:pt idx="15">
                  <c:v>0</c:v>
                </c:pt>
                <c:pt idx="16">
                  <c:v>10</c:v>
                </c:pt>
                <c:pt idx="17">
                  <c:v>10</c:v>
                </c:pt>
              </c:numCache>
            </c:numRef>
          </c:val>
          <c:extLst>
            <c:ext xmlns:c16="http://schemas.microsoft.com/office/drawing/2014/chart" uri="{C3380CC4-5D6E-409C-BE32-E72D297353CC}">
              <c16:uniqueId val="{00000000-4B4B-4435-9C00-32D9A52AE900}"/>
            </c:ext>
          </c:extLst>
        </c:ser>
        <c:dLbls>
          <c:showLegendKey val="0"/>
          <c:showVal val="0"/>
          <c:showCatName val="0"/>
          <c:showSerName val="0"/>
          <c:showPercent val="0"/>
          <c:showBubbleSize val="0"/>
        </c:dLbls>
        <c:axId val="987469439"/>
        <c:axId val="1283381807"/>
      </c:radarChart>
      <c:catAx>
        <c:axId val="98746943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381807"/>
        <c:crosses val="autoZero"/>
        <c:auto val="1"/>
        <c:lblAlgn val="ctr"/>
        <c:lblOffset val="100"/>
        <c:noMultiLvlLbl val="0"/>
      </c:catAx>
      <c:valAx>
        <c:axId val="1283381807"/>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9874694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4" Type="http://schemas.openxmlformats.org/officeDocument/2006/relationships/customXml" Target="../ink/ink3.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15</xdr:col>
      <xdr:colOff>156620</xdr:colOff>
      <xdr:row>31</xdr:row>
      <xdr:rowOff>177000</xdr:rowOff>
    </xdr:from>
    <xdr:to>
      <xdr:col>15</xdr:col>
      <xdr:colOff>156980</xdr:colOff>
      <xdr:row>31</xdr:row>
      <xdr:rowOff>177360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2" name="Ink 21">
              <a:extLst>
                <a:ext uri="{FF2B5EF4-FFF2-40B4-BE49-F238E27FC236}">
                  <a16:creationId xmlns:a16="http://schemas.microsoft.com/office/drawing/2014/main" id="{0196F728-2F5A-4306-9FC1-3FA5D198A559}"/>
                </a:ext>
              </a:extLst>
            </xdr14:cNvPr>
            <xdr14:cNvContentPartPr/>
          </xdr14:nvContentPartPr>
          <xdr14:nvPr macro=""/>
          <xdr14:xfrm>
            <a:off x="11446920" y="5892000"/>
            <a:ext cx="360" cy="360"/>
          </xdr14:xfrm>
        </xdr:contentPart>
      </mc:Choice>
      <mc:Fallback xmlns="">
        <xdr:pic>
          <xdr:nvPicPr>
            <xdr:cNvPr id="22" name="Ink 21">
              <a:extLst>
                <a:ext uri="{FF2B5EF4-FFF2-40B4-BE49-F238E27FC236}">
                  <a16:creationId xmlns:a16="http://schemas.microsoft.com/office/drawing/2014/main" id="{0196F728-2F5A-4306-9FC1-3FA5D198A559}"/>
                </a:ext>
              </a:extLst>
            </xdr:cNvPr>
            <xdr:cNvPicPr/>
          </xdr:nvPicPr>
          <xdr:blipFill>
            <a:blip xmlns:r="http://schemas.openxmlformats.org/officeDocument/2006/relationships" r:embed="rId2"/>
            <a:stretch>
              <a:fillRect/>
            </a:stretch>
          </xdr:blipFill>
          <xdr:spPr>
            <a:xfrm>
              <a:off x="11438280" y="5883360"/>
              <a:ext cx="18000" cy="18000"/>
            </a:xfrm>
            <a:prstGeom prst="rect">
              <a:avLst/>
            </a:prstGeom>
          </xdr:spPr>
        </xdr:pic>
      </mc:Fallback>
    </mc:AlternateContent>
    <xdr:clientData/>
  </xdr:twoCellAnchor>
  <xdr:twoCellAnchor editAs="oneCell">
    <xdr:from>
      <xdr:col>10</xdr:col>
      <xdr:colOff>0</xdr:colOff>
      <xdr:row>35</xdr:row>
      <xdr:rowOff>0</xdr:rowOff>
    </xdr:from>
    <xdr:to>
      <xdr:col>10</xdr:col>
      <xdr:colOff>0</xdr:colOff>
      <xdr:row>35</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23" name="Ink 22">
              <a:extLst>
                <a:ext uri="{FF2B5EF4-FFF2-40B4-BE49-F238E27FC236}">
                  <a16:creationId xmlns:a16="http://schemas.microsoft.com/office/drawing/2014/main" id="{BCFA141D-BA36-4CFF-8150-2ED75A1F799F}"/>
                </a:ext>
              </a:extLst>
            </xdr14:cNvPr>
            <xdr14:cNvContentPartPr/>
          </xdr14:nvContentPartPr>
          <xdr14:nvPr macro=""/>
          <xdr14:xfrm>
            <a:off x="8153280" y="7082160"/>
            <a:ext cx="360" cy="360"/>
          </xdr14:xfrm>
        </xdr:contentPart>
      </mc:Choice>
      <mc:Fallback xmlns="">
        <xdr:pic>
          <xdr:nvPicPr>
            <xdr:cNvPr id="23" name="Ink 22">
              <a:extLst>
                <a:ext uri="{FF2B5EF4-FFF2-40B4-BE49-F238E27FC236}">
                  <a16:creationId xmlns:a16="http://schemas.microsoft.com/office/drawing/2014/main" id="{BCFA141D-BA36-4CFF-8150-2ED75A1F799F}"/>
                </a:ext>
              </a:extLst>
            </xdr:cNvPr>
            <xdr:cNvPicPr/>
          </xdr:nvPicPr>
          <xdr:blipFill>
            <a:blip xmlns:r="http://schemas.openxmlformats.org/officeDocument/2006/relationships" r:embed="rId2"/>
            <a:stretch>
              <a:fillRect/>
            </a:stretch>
          </xdr:blipFill>
          <xdr:spPr>
            <a:xfrm>
              <a:off x="8144640" y="7073160"/>
              <a:ext cx="18000" cy="18000"/>
            </a:xfrm>
            <a:prstGeom prst="rect">
              <a:avLst/>
            </a:prstGeom>
          </xdr:spPr>
        </xdr:pic>
      </mc:Fallback>
    </mc:AlternateContent>
    <xdr:clientData/>
  </xdr:twoCellAnchor>
  <xdr:oneCellAnchor>
    <xdr:from>
      <xdr:col>10</xdr:col>
      <xdr:colOff>0</xdr:colOff>
      <xdr:row>47</xdr:row>
      <xdr:rowOff>128910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36" name="Ink 35">
              <a:extLst>
                <a:ext uri="{FF2B5EF4-FFF2-40B4-BE49-F238E27FC236}">
                  <a16:creationId xmlns:a16="http://schemas.microsoft.com/office/drawing/2014/main" id="{C9CCF464-662C-4134-8022-90F71EFACBD7}"/>
                </a:ext>
              </a:extLst>
            </xdr14:cNvPr>
            <xdr14:cNvContentPartPr/>
          </xdr14:nvContentPartPr>
          <xdr14:nvPr macro=""/>
          <xdr14:xfrm>
            <a:off x="8153280" y="7082160"/>
            <a:ext cx="360" cy="360"/>
          </xdr14:xfrm>
        </xdr:contentPart>
      </mc:Choice>
      <mc:Fallback xmlns="">
        <xdr:pic>
          <xdr:nvPicPr>
            <xdr:cNvPr id="36" name="Ink 35">
              <a:extLst>
                <a:ext uri="{FF2B5EF4-FFF2-40B4-BE49-F238E27FC236}">
                  <a16:creationId xmlns:a16="http://schemas.microsoft.com/office/drawing/2014/main" id="{C9CCF464-662C-4134-8022-90F71EFACBD7}"/>
                </a:ext>
              </a:extLst>
            </xdr:cNvPr>
            <xdr:cNvPicPr/>
          </xdr:nvPicPr>
          <xdr:blipFill>
            <a:blip xmlns:r="http://schemas.openxmlformats.org/officeDocument/2006/relationships" r:embed="rId2"/>
            <a:stretch>
              <a:fillRect/>
            </a:stretch>
          </xdr:blipFill>
          <xdr:spPr>
            <a:xfrm>
              <a:off x="8144640" y="7073160"/>
              <a:ext cx="18000" cy="18000"/>
            </a:xfrm>
            <a:prstGeom prst="rect">
              <a:avLst/>
            </a:prstGeom>
          </xdr:spPr>
        </xdr:pic>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122947</xdr:colOff>
      <xdr:row>23</xdr:row>
      <xdr:rowOff>62571</xdr:rowOff>
    </xdr:to>
    <xdr:graphicFrame macro="">
      <xdr:nvGraphicFramePr>
        <xdr:cNvPr id="2" name="Chart 1">
          <a:extLst>
            <a:ext uri="{FF2B5EF4-FFF2-40B4-BE49-F238E27FC236}">
              <a16:creationId xmlns:a16="http://schemas.microsoft.com/office/drawing/2014/main" id="{FDA3D556-9577-4268-A635-7F800A5EA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243591</xdr:colOff>
      <xdr:row>0</xdr:row>
      <xdr:rowOff>0</xdr:rowOff>
    </xdr:from>
    <xdr:to>
      <xdr:col>21</xdr:col>
      <xdr:colOff>32389</xdr:colOff>
      <xdr:row>23</xdr:row>
      <xdr:rowOff>115718</xdr:rowOff>
    </xdr:to>
    <xdr:graphicFrame macro="">
      <xdr:nvGraphicFramePr>
        <xdr:cNvPr id="3" name="Chart 2">
          <a:extLst>
            <a:ext uri="{FF2B5EF4-FFF2-40B4-BE49-F238E27FC236}">
              <a16:creationId xmlns:a16="http://schemas.microsoft.com/office/drawing/2014/main" id="{8A42E213-18F1-4A8B-AF3C-FE6C0D37B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6-09T04:09:02.666"/>
    </inkml:context>
    <inkml:brush xml:id="br0">
      <inkml:brushProperty name="width" value="0.05" units="cm"/>
      <inkml:brushProperty name="height" value="0.05" units="cm"/>
      <inkml:brushProperty name="color" value="#E71224"/>
      <inkml:brushProperty name="ignorePressure" value="1"/>
    </inkml:brush>
  </inkml:definitions>
  <inkml:trace contextRef="#ctx0" brushRef="#br0">4232 839,'0'0,"0"0,0 0,0 0,0 0,0 0,0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6-09T04:09:07.610"/>
    </inkml:context>
    <inkml:brush xml:id="br0">
      <inkml:brushProperty name="width" value="0.05" units="cm"/>
      <inkml:brushProperty name="height" value="0.05" units="cm"/>
      <inkml:brushProperty name="color" value="#E71224"/>
      <inkml:brushProperty name="ignorePressure" value="1"/>
    </inkml:brush>
  </inkml:definitions>
  <inkml:trace contextRef="#ctx0" brushRef="#br0">1 0,'0'0,"0"0,0 0,0 0,0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6-09T04:09:56.973"/>
    </inkml:context>
    <inkml:brush xml:id="br0">
      <inkml:brushProperty name="width" value="0.05" units="cm"/>
      <inkml:brushProperty name="height" value="0.05" units="cm"/>
      <inkml:brushProperty name="color" value="#E71224"/>
      <inkml:brushProperty name="ignorePressure" value="1"/>
    </inkml:brush>
  </inkml:definitions>
  <inkml:trace contextRef="#ctx0" brushRef="#br0">1 0,'0'0,"0"0,0 0,0 0,0 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7F5F5-5370-4F69-99F0-E3FC998F2BC4}">
  <dimension ref="A1:J105"/>
  <sheetViews>
    <sheetView showGridLines="0" tabSelected="1" zoomScale="80" zoomScaleNormal="80" workbookViewId="0"/>
  </sheetViews>
  <sheetFormatPr defaultRowHeight="14.5" x14ac:dyDescent="0.35"/>
  <cols>
    <col min="1" max="5" width="8.7265625" style="5"/>
    <col min="6" max="6" width="16.90625" style="5" customWidth="1"/>
    <col min="7" max="7" width="27.6328125" style="5" customWidth="1"/>
    <col min="8" max="8" width="16" style="5" customWidth="1"/>
    <col min="9" max="9" width="10.453125" style="5" customWidth="1"/>
    <col min="10" max="10" width="12.36328125" style="5" customWidth="1"/>
    <col min="11" max="11" width="8.7265625" style="5"/>
    <col min="12" max="12" width="23.90625" style="5" bestFit="1" customWidth="1"/>
    <col min="13" max="16384" width="8.7265625" style="5"/>
  </cols>
  <sheetData>
    <row r="1" spans="1:7" ht="29.5" x14ac:dyDescent="0.35">
      <c r="A1" s="36" t="s">
        <v>83</v>
      </c>
    </row>
    <row r="2" spans="1:7" ht="22" x14ac:dyDescent="0.35">
      <c r="A2" s="37" t="s">
        <v>0</v>
      </c>
    </row>
    <row r="3" spans="1:7" ht="22" x14ac:dyDescent="0.35">
      <c r="A3" s="37"/>
    </row>
    <row r="4" spans="1:7" ht="15" x14ac:dyDescent="0.35">
      <c r="A4" s="25" t="s">
        <v>1</v>
      </c>
    </row>
    <row r="5" spans="1:7" x14ac:dyDescent="0.35">
      <c r="A5" s="38" t="s">
        <v>42</v>
      </c>
    </row>
    <row r="6" spans="1:7" s="53" customFormat="1" x14ac:dyDescent="0.35">
      <c r="A6" s="52" t="s">
        <v>53</v>
      </c>
    </row>
    <row r="7" spans="1:7" s="34" customFormat="1" x14ac:dyDescent="0.35"/>
    <row r="8" spans="1:7" x14ac:dyDescent="0.35">
      <c r="A8" s="35"/>
    </row>
    <row r="9" spans="1:7" ht="15" x14ac:dyDescent="0.35">
      <c r="A9" s="14" t="s">
        <v>2</v>
      </c>
    </row>
    <row r="10" spans="1:7" ht="15" x14ac:dyDescent="0.35">
      <c r="A10" s="25"/>
    </row>
    <row r="11" spans="1:7" s="7" customFormat="1" ht="12" x14ac:dyDescent="0.3">
      <c r="A11" s="28" t="s">
        <v>43</v>
      </c>
      <c r="B11" s="10"/>
      <c r="C11" s="10"/>
      <c r="D11" s="10"/>
      <c r="E11" s="10"/>
      <c r="F11" s="29"/>
      <c r="G11" s="39"/>
    </row>
    <row r="12" spans="1:7" s="7" customFormat="1" ht="12" x14ac:dyDescent="0.3">
      <c r="A12" s="30" t="s">
        <v>44</v>
      </c>
      <c r="F12" s="31"/>
      <c r="G12" s="39"/>
    </row>
    <row r="13" spans="1:7" s="7" customFormat="1" ht="12" x14ac:dyDescent="0.3">
      <c r="A13" s="30" t="s">
        <v>45</v>
      </c>
      <c r="F13" s="31"/>
      <c r="G13" s="39"/>
    </row>
    <row r="14" spans="1:7" s="7" customFormat="1" ht="12" x14ac:dyDescent="0.3">
      <c r="A14" s="30" t="s">
        <v>46</v>
      </c>
      <c r="F14" s="31"/>
      <c r="G14" s="39"/>
    </row>
    <row r="15" spans="1:7" s="7" customFormat="1" ht="12" x14ac:dyDescent="0.3">
      <c r="A15" s="30" t="s">
        <v>47</v>
      </c>
      <c r="F15" s="31"/>
      <c r="G15" s="39"/>
    </row>
    <row r="16" spans="1:7" s="7" customFormat="1" ht="12" x14ac:dyDescent="0.3">
      <c r="A16" s="30" t="s">
        <v>48</v>
      </c>
      <c r="F16" s="31"/>
      <c r="G16" s="39"/>
    </row>
    <row r="17" spans="1:10" s="7" customFormat="1" ht="12" x14ac:dyDescent="0.3">
      <c r="A17" s="30" t="s">
        <v>49</v>
      </c>
      <c r="F17" s="31"/>
      <c r="G17" s="39"/>
    </row>
    <row r="18" spans="1:10" s="7" customFormat="1" ht="12" x14ac:dyDescent="0.3">
      <c r="A18" s="30" t="s">
        <v>50</v>
      </c>
      <c r="F18" s="31"/>
      <c r="G18" s="39"/>
    </row>
    <row r="19" spans="1:10" s="7" customFormat="1" ht="12" x14ac:dyDescent="0.3">
      <c r="A19" s="30" t="s">
        <v>51</v>
      </c>
      <c r="F19" s="31"/>
      <c r="G19" s="39"/>
    </row>
    <row r="20" spans="1:10" s="7" customFormat="1" ht="12" x14ac:dyDescent="0.3">
      <c r="A20" s="32" t="s">
        <v>52</v>
      </c>
      <c r="B20" s="13"/>
      <c r="C20" s="13"/>
      <c r="D20" s="13"/>
      <c r="E20" s="13"/>
      <c r="F20" s="33"/>
      <c r="G20" s="39"/>
    </row>
    <row r="21" spans="1:10" s="7" customFormat="1" ht="12" x14ac:dyDescent="0.3">
      <c r="A21" s="8"/>
    </row>
    <row r="22" spans="1:10" ht="15" x14ac:dyDescent="0.35">
      <c r="A22" s="23"/>
    </row>
    <row r="23" spans="1:10" ht="15" x14ac:dyDescent="0.35">
      <c r="A23" s="25" t="s">
        <v>57</v>
      </c>
    </row>
    <row r="24" spans="1:10" ht="15" x14ac:dyDescent="0.35">
      <c r="A24" s="25" t="s">
        <v>58</v>
      </c>
    </row>
    <row r="25" spans="1:10" ht="15" x14ac:dyDescent="0.35">
      <c r="A25" s="40"/>
    </row>
    <row r="26" spans="1:10" s="53" customFormat="1" x14ac:dyDescent="0.35">
      <c r="A26" s="52" t="s">
        <v>53</v>
      </c>
    </row>
    <row r="27" spans="1:10" ht="15" x14ac:dyDescent="0.35">
      <c r="A27" s="25"/>
    </row>
    <row r="28" spans="1:10" ht="15" x14ac:dyDescent="0.35">
      <c r="A28" s="23"/>
    </row>
    <row r="29" spans="1:10" ht="15" x14ac:dyDescent="0.35">
      <c r="A29" s="14" t="s">
        <v>54</v>
      </c>
    </row>
    <row r="30" spans="1:10" ht="15" x14ac:dyDescent="0.35">
      <c r="A30" s="14" t="s">
        <v>56</v>
      </c>
      <c r="B30" s="14"/>
    </row>
    <row r="31" spans="1:10" ht="15" x14ac:dyDescent="0.35">
      <c r="A31" s="14"/>
    </row>
    <row r="32" spans="1:10" ht="42" x14ac:dyDescent="0.35">
      <c r="B32" s="48"/>
      <c r="C32" s="49"/>
      <c r="D32" s="49"/>
      <c r="E32" s="49"/>
      <c r="F32" s="49"/>
      <c r="G32" s="51"/>
      <c r="H32" s="27" t="s">
        <v>3</v>
      </c>
      <c r="I32" s="27" t="s">
        <v>4</v>
      </c>
      <c r="J32" s="27" t="s">
        <v>5</v>
      </c>
    </row>
    <row r="33" spans="1:10" ht="15" customHeight="1" x14ac:dyDescent="0.35">
      <c r="B33" s="48" t="s">
        <v>6</v>
      </c>
      <c r="C33" s="49"/>
      <c r="D33" s="49"/>
      <c r="E33" s="49"/>
      <c r="F33" s="49"/>
      <c r="G33" s="51"/>
      <c r="H33" s="41"/>
      <c r="I33" s="42"/>
      <c r="J33" s="43"/>
    </row>
    <row r="34" spans="1:10" ht="15" customHeight="1" x14ac:dyDescent="0.35">
      <c r="B34" s="48" t="s">
        <v>8</v>
      </c>
      <c r="C34" s="49"/>
      <c r="D34" s="49"/>
      <c r="E34" s="49"/>
      <c r="F34" s="49"/>
      <c r="G34" s="51"/>
      <c r="H34" s="43"/>
      <c r="I34" s="43"/>
      <c r="J34" s="43"/>
    </row>
    <row r="35" spans="1:10" ht="15" customHeight="1" x14ac:dyDescent="0.35">
      <c r="B35" s="48" t="s">
        <v>7</v>
      </c>
      <c r="C35" s="49"/>
      <c r="D35" s="49"/>
      <c r="E35" s="49"/>
      <c r="F35" s="49"/>
      <c r="G35" s="51"/>
      <c r="H35" s="43"/>
      <c r="I35" s="43"/>
      <c r="J35" s="43"/>
    </row>
    <row r="36" spans="1:10" ht="15" customHeight="1" x14ac:dyDescent="0.35">
      <c r="B36" s="48" t="s">
        <v>26</v>
      </c>
      <c r="C36" s="49"/>
      <c r="D36" s="49"/>
      <c r="E36" s="49"/>
      <c r="F36" s="49"/>
      <c r="G36" s="51"/>
      <c r="H36" s="43"/>
      <c r="I36" s="43"/>
      <c r="J36" s="43"/>
    </row>
    <row r="37" spans="1:10" ht="15" customHeight="1" x14ac:dyDescent="0.35">
      <c r="B37" s="48" t="s">
        <v>9</v>
      </c>
      <c r="C37" s="49"/>
      <c r="D37" s="49"/>
      <c r="E37" s="49"/>
      <c r="F37" s="49"/>
      <c r="G37" s="51"/>
      <c r="H37" s="44"/>
      <c r="I37" s="44"/>
      <c r="J37" s="44"/>
    </row>
    <row r="38" spans="1:10" ht="15" x14ac:dyDescent="0.35">
      <c r="B38" s="48" t="s">
        <v>10</v>
      </c>
      <c r="C38" s="49"/>
      <c r="D38" s="49"/>
      <c r="E38" s="49"/>
      <c r="F38" s="49"/>
      <c r="G38" s="51"/>
      <c r="H38" s="44"/>
      <c r="I38" s="44"/>
      <c r="J38" s="44"/>
    </row>
    <row r="39" spans="1:10" ht="15" x14ac:dyDescent="0.35">
      <c r="A39" s="24"/>
      <c r="J39" s="26"/>
    </row>
    <row r="40" spans="1:10" ht="15" x14ac:dyDescent="0.35">
      <c r="A40" s="24"/>
    </row>
    <row r="41" spans="1:10" ht="15" x14ac:dyDescent="0.35">
      <c r="A41" s="14" t="s">
        <v>59</v>
      </c>
    </row>
    <row r="42" spans="1:10" ht="15" x14ac:dyDescent="0.35">
      <c r="A42" s="14" t="s">
        <v>55</v>
      </c>
    </row>
    <row r="43" spans="1:10" ht="15" x14ac:dyDescent="0.35">
      <c r="A43" s="14"/>
    </row>
    <row r="44" spans="1:10" ht="42" x14ac:dyDescent="0.35">
      <c r="B44" s="50"/>
      <c r="C44" s="50"/>
      <c r="D44" s="50"/>
      <c r="E44" s="50"/>
      <c r="F44" s="50"/>
      <c r="G44" s="50"/>
      <c r="H44" s="27" t="s">
        <v>11</v>
      </c>
      <c r="I44" s="27" t="s">
        <v>12</v>
      </c>
      <c r="J44" s="27" t="s">
        <v>5</v>
      </c>
    </row>
    <row r="45" spans="1:10" ht="15" x14ac:dyDescent="0.35">
      <c r="B45" s="48" t="s">
        <v>13</v>
      </c>
      <c r="C45" s="49"/>
      <c r="D45" s="49"/>
      <c r="E45" s="49"/>
      <c r="F45" s="49"/>
      <c r="G45" s="49"/>
      <c r="H45" s="43"/>
      <c r="I45" s="43"/>
      <c r="J45" s="43"/>
    </row>
    <row r="46" spans="1:10" ht="15" x14ac:dyDescent="0.35">
      <c r="B46" s="48" t="s">
        <v>14</v>
      </c>
      <c r="C46" s="49"/>
      <c r="D46" s="49"/>
      <c r="E46" s="49"/>
      <c r="F46" s="49"/>
      <c r="G46" s="49"/>
      <c r="H46" s="43"/>
      <c r="I46" s="43"/>
      <c r="J46" s="43"/>
    </row>
    <row r="47" spans="1:10" ht="15" customHeight="1" x14ac:dyDescent="0.35">
      <c r="B47" s="48" t="s">
        <v>15</v>
      </c>
      <c r="C47" s="49"/>
      <c r="D47" s="49"/>
      <c r="E47" s="49"/>
      <c r="F47" s="49"/>
      <c r="G47" s="49"/>
      <c r="H47" s="43"/>
      <c r="I47" s="43"/>
      <c r="J47" s="43"/>
    </row>
    <row r="48" spans="1:10" ht="15" customHeight="1" x14ac:dyDescent="0.35">
      <c r="B48" s="48" t="s">
        <v>16</v>
      </c>
      <c r="C48" s="49"/>
      <c r="D48" s="49"/>
      <c r="E48" s="49"/>
      <c r="F48" s="49"/>
      <c r="G48" s="49"/>
      <c r="H48" s="43"/>
      <c r="I48" s="43"/>
      <c r="J48" s="43"/>
    </row>
    <row r="49" spans="1:10" ht="15" customHeight="1" x14ac:dyDescent="0.35">
      <c r="B49" s="48" t="s">
        <v>18</v>
      </c>
      <c r="C49" s="49"/>
      <c r="D49" s="49"/>
      <c r="E49" s="49"/>
      <c r="F49" s="49"/>
      <c r="G49" s="49"/>
      <c r="H49" s="43"/>
      <c r="I49" s="43"/>
      <c r="J49" s="43"/>
    </row>
    <row r="50" spans="1:10" ht="15" customHeight="1" x14ac:dyDescent="0.35">
      <c r="B50" s="48" t="s">
        <v>17</v>
      </c>
      <c r="C50" s="49"/>
      <c r="D50" s="49"/>
      <c r="E50" s="49"/>
      <c r="F50" s="49"/>
      <c r="G50" s="49"/>
      <c r="H50" s="43"/>
      <c r="I50" s="43"/>
      <c r="J50" s="43"/>
    </row>
    <row r="51" spans="1:10" ht="15" x14ac:dyDescent="0.35">
      <c r="B51" s="48" t="s">
        <v>27</v>
      </c>
      <c r="C51" s="49"/>
      <c r="D51" s="49"/>
      <c r="E51" s="49"/>
      <c r="F51" s="49"/>
      <c r="G51" s="49"/>
      <c r="H51" s="43"/>
      <c r="I51" s="43"/>
      <c r="J51" s="43"/>
    </row>
    <row r="52" spans="1:10" ht="15" x14ac:dyDescent="0.35">
      <c r="B52" s="48" t="s">
        <v>74</v>
      </c>
      <c r="C52" s="49"/>
      <c r="D52" s="49"/>
      <c r="E52" s="49"/>
      <c r="F52" s="49"/>
      <c r="G52" s="49"/>
      <c r="H52" s="43"/>
      <c r="I52" s="43"/>
      <c r="J52" s="43"/>
    </row>
    <row r="53" spans="1:10" ht="15" x14ac:dyDescent="0.35">
      <c r="B53" s="48" t="s">
        <v>28</v>
      </c>
      <c r="C53" s="49"/>
      <c r="D53" s="49"/>
      <c r="E53" s="49"/>
      <c r="F53" s="49"/>
      <c r="G53" s="49"/>
      <c r="H53" s="43"/>
      <c r="I53" s="43"/>
      <c r="J53" s="43"/>
    </row>
    <row r="54" spans="1:10" ht="15" x14ac:dyDescent="0.35">
      <c r="B54" s="48" t="s">
        <v>75</v>
      </c>
      <c r="C54" s="49"/>
      <c r="D54" s="49"/>
      <c r="E54" s="49"/>
      <c r="F54" s="49"/>
      <c r="G54" s="49"/>
      <c r="H54" s="43"/>
      <c r="I54" s="43"/>
      <c r="J54" s="43"/>
    </row>
    <row r="55" spans="1:10" ht="15" x14ac:dyDescent="0.35">
      <c r="A55" s="24"/>
    </row>
    <row r="56" spans="1:10" ht="15" x14ac:dyDescent="0.35">
      <c r="A56" s="25"/>
    </row>
    <row r="57" spans="1:10" ht="15" x14ac:dyDescent="0.35">
      <c r="A57" s="23"/>
    </row>
    <row r="58" spans="1:10" ht="15" x14ac:dyDescent="0.35">
      <c r="A58" s="14" t="s">
        <v>19</v>
      </c>
    </row>
    <row r="59" spans="1:10" ht="15" x14ac:dyDescent="0.35">
      <c r="A59" s="14" t="s">
        <v>20</v>
      </c>
      <c r="B59" s="46"/>
      <c r="C59" s="46"/>
      <c r="D59" s="46"/>
    </row>
    <row r="60" spans="1:10" ht="15" x14ac:dyDescent="0.35">
      <c r="A60" s="14" t="s">
        <v>21</v>
      </c>
      <c r="C60" s="46"/>
      <c r="D60" s="46"/>
      <c r="E60" s="46"/>
    </row>
    <row r="61" spans="1:10" ht="15" x14ac:dyDescent="0.35">
      <c r="A61" s="14" t="s">
        <v>29</v>
      </c>
      <c r="D61" s="46"/>
      <c r="E61" s="46"/>
      <c r="F61" s="46"/>
    </row>
    <row r="62" spans="1:10" ht="15" x14ac:dyDescent="0.35">
      <c r="A62" s="14" t="s">
        <v>22</v>
      </c>
      <c r="B62" s="46"/>
      <c r="C62" s="46"/>
      <c r="D62" s="46"/>
    </row>
    <row r="63" spans="1:10" ht="15" x14ac:dyDescent="0.35">
      <c r="A63" s="23"/>
    </row>
    <row r="64" spans="1:10" ht="15" x14ac:dyDescent="0.35">
      <c r="A64" s="23"/>
    </row>
    <row r="65" spans="1:8" ht="15" x14ac:dyDescent="0.35">
      <c r="A65" s="14" t="s">
        <v>23</v>
      </c>
    </row>
    <row r="66" spans="1:8" ht="15" x14ac:dyDescent="0.35">
      <c r="A66" s="14"/>
    </row>
    <row r="67" spans="1:8" s="20" customFormat="1" ht="14.5" customHeight="1" x14ac:dyDescent="0.3">
      <c r="A67" s="8"/>
      <c r="B67" s="9" t="s">
        <v>78</v>
      </c>
      <c r="C67" s="21"/>
      <c r="D67" s="21"/>
      <c r="E67" s="21"/>
      <c r="F67" s="21"/>
      <c r="G67" s="21"/>
      <c r="H67" s="45"/>
    </row>
    <row r="68" spans="1:8" s="20" customFormat="1" ht="14.5" customHeight="1" x14ac:dyDescent="0.3">
      <c r="A68" s="8"/>
      <c r="B68" s="11" t="s">
        <v>80</v>
      </c>
      <c r="H68" s="45"/>
    </row>
    <row r="69" spans="1:8" s="20" customFormat="1" ht="12" x14ac:dyDescent="0.3">
      <c r="A69" s="8"/>
      <c r="B69" s="12" t="s">
        <v>79</v>
      </c>
      <c r="C69" s="22"/>
      <c r="D69" s="22"/>
      <c r="E69" s="22"/>
      <c r="F69" s="22"/>
      <c r="G69" s="22"/>
      <c r="H69" s="45"/>
    </row>
    <row r="70" spans="1:8" ht="15" x14ac:dyDescent="0.4">
      <c r="A70" s="17"/>
    </row>
    <row r="71" spans="1:8" ht="24" x14ac:dyDescent="0.35">
      <c r="A71" s="18"/>
      <c r="B71" s="47" t="s">
        <v>81</v>
      </c>
      <c r="C71" s="47"/>
      <c r="D71" s="47"/>
      <c r="E71" s="47"/>
      <c r="F71" s="47"/>
      <c r="G71" s="47"/>
      <c r="H71" s="19" t="s">
        <v>82</v>
      </c>
    </row>
    <row r="72" spans="1:8" ht="15" x14ac:dyDescent="0.35">
      <c r="B72" s="50" t="s">
        <v>77</v>
      </c>
      <c r="C72" s="50"/>
      <c r="D72" s="50"/>
      <c r="E72" s="50"/>
      <c r="F72" s="50"/>
      <c r="G72" s="50"/>
      <c r="H72" s="43"/>
    </row>
    <row r="73" spans="1:8" ht="15" customHeight="1" x14ac:dyDescent="0.35">
      <c r="B73" s="48" t="s">
        <v>8</v>
      </c>
      <c r="C73" s="49"/>
      <c r="D73" s="49"/>
      <c r="E73" s="49"/>
      <c r="F73" s="49"/>
      <c r="G73" s="51"/>
      <c r="H73" s="43"/>
    </row>
    <row r="74" spans="1:8" ht="15" customHeight="1" x14ac:dyDescent="0.35">
      <c r="B74" s="48" t="s">
        <v>7</v>
      </c>
      <c r="C74" s="49"/>
      <c r="D74" s="49"/>
      <c r="E74" s="49"/>
      <c r="F74" s="49"/>
      <c r="G74" s="51"/>
      <c r="H74" s="43"/>
    </row>
    <row r="75" spans="1:8" ht="15" customHeight="1" x14ac:dyDescent="0.35">
      <c r="B75" s="48" t="s">
        <v>40</v>
      </c>
      <c r="C75" s="49"/>
      <c r="D75" s="49"/>
      <c r="E75" s="49"/>
      <c r="F75" s="49"/>
      <c r="G75" s="51"/>
      <c r="H75" s="43"/>
    </row>
    <row r="76" spans="1:8" ht="15" customHeight="1" x14ac:dyDescent="0.35">
      <c r="B76" s="48" t="s">
        <v>13</v>
      </c>
      <c r="C76" s="49"/>
      <c r="D76" s="49"/>
      <c r="E76" s="49"/>
      <c r="F76" s="49"/>
      <c r="G76" s="51"/>
      <c r="H76" s="43"/>
    </row>
    <row r="77" spans="1:8" ht="15" customHeight="1" x14ac:dyDescent="0.35">
      <c r="B77" s="48" t="s">
        <v>14</v>
      </c>
      <c r="C77" s="49"/>
      <c r="D77" s="49"/>
      <c r="E77" s="49"/>
      <c r="F77" s="49"/>
      <c r="G77" s="51"/>
      <c r="H77" s="43"/>
    </row>
    <row r="78" spans="1:8" ht="15" customHeight="1" x14ac:dyDescent="0.35">
      <c r="B78" s="48" t="s">
        <v>15</v>
      </c>
      <c r="C78" s="49"/>
      <c r="D78" s="49"/>
      <c r="E78" s="49"/>
      <c r="F78" s="49"/>
      <c r="G78" s="51"/>
      <c r="H78" s="43"/>
    </row>
    <row r="79" spans="1:8" ht="15" customHeight="1" x14ac:dyDescent="0.35">
      <c r="B79" s="48" t="s">
        <v>16</v>
      </c>
      <c r="C79" s="49"/>
      <c r="D79" s="49"/>
      <c r="E79" s="49"/>
      <c r="F79" s="49"/>
      <c r="G79" s="51"/>
      <c r="H79" s="43"/>
    </row>
    <row r="80" spans="1:8" ht="15" customHeight="1" x14ac:dyDescent="0.35">
      <c r="B80" s="48" t="s">
        <v>18</v>
      </c>
      <c r="C80" s="49"/>
      <c r="D80" s="49"/>
      <c r="E80" s="49"/>
      <c r="F80" s="49"/>
      <c r="G80" s="49"/>
      <c r="H80" s="43"/>
    </row>
    <row r="81" spans="1:8" ht="15" customHeight="1" x14ac:dyDescent="0.35">
      <c r="B81" s="48" t="s">
        <v>17</v>
      </c>
      <c r="C81" s="49"/>
      <c r="D81" s="49"/>
      <c r="E81" s="49"/>
      <c r="F81" s="49"/>
      <c r="G81" s="49"/>
      <c r="H81" s="43"/>
    </row>
    <row r="82" spans="1:8" ht="15" customHeight="1" x14ac:dyDescent="0.35">
      <c r="B82" s="48" t="s">
        <v>41</v>
      </c>
      <c r="C82" s="49"/>
      <c r="D82" s="49"/>
      <c r="E82" s="49"/>
      <c r="F82" s="49"/>
      <c r="G82" s="49"/>
      <c r="H82" s="43"/>
    </row>
    <row r="83" spans="1:8" ht="15" customHeight="1" x14ac:dyDescent="0.35">
      <c r="B83" s="48" t="s">
        <v>76</v>
      </c>
      <c r="C83" s="49"/>
      <c r="D83" s="49"/>
      <c r="E83" s="49"/>
      <c r="F83" s="49"/>
      <c r="G83" s="49"/>
      <c r="H83" s="43"/>
    </row>
    <row r="84" spans="1:8" ht="15" customHeight="1" x14ac:dyDescent="0.35">
      <c r="B84" s="48" t="s">
        <v>28</v>
      </c>
      <c r="C84" s="49"/>
      <c r="D84" s="49"/>
      <c r="E84" s="49"/>
      <c r="F84" s="49"/>
      <c r="G84" s="49"/>
      <c r="H84" s="43"/>
    </row>
    <row r="85" spans="1:8" ht="15" customHeight="1" x14ac:dyDescent="0.35">
      <c r="B85" s="48" t="s">
        <v>75</v>
      </c>
      <c r="C85" s="49"/>
      <c r="D85" s="49"/>
      <c r="E85" s="49"/>
      <c r="F85" s="49"/>
      <c r="G85" s="49"/>
      <c r="H85" s="43"/>
    </row>
    <row r="86" spans="1:8" ht="22" x14ac:dyDescent="0.35">
      <c r="A86" s="4"/>
    </row>
    <row r="87" spans="1:8" ht="15" x14ac:dyDescent="0.35">
      <c r="A87" s="14" t="s">
        <v>24</v>
      </c>
    </row>
    <row r="88" spans="1:8" ht="15.5" x14ac:dyDescent="0.4">
      <c r="A88" s="15"/>
      <c r="B88" s="16" t="s">
        <v>25</v>
      </c>
    </row>
    <row r="89" spans="1:8" x14ac:dyDescent="0.35">
      <c r="A89" s="15"/>
    </row>
    <row r="90" spans="1:8" s="7" customFormat="1" ht="12" x14ac:dyDescent="0.3">
      <c r="A90" s="8"/>
      <c r="B90" s="9" t="s">
        <v>60</v>
      </c>
      <c r="C90" s="10"/>
      <c r="D90" s="10"/>
      <c r="E90" s="10"/>
      <c r="F90" s="10"/>
      <c r="G90" s="10"/>
      <c r="H90" s="39"/>
    </row>
    <row r="91" spans="1:8" s="7" customFormat="1" ht="12" x14ac:dyDescent="0.3">
      <c r="A91" s="8"/>
      <c r="B91" s="11" t="s">
        <v>61</v>
      </c>
      <c r="H91" s="39"/>
    </row>
    <row r="92" spans="1:8" s="7" customFormat="1" ht="12" x14ac:dyDescent="0.3">
      <c r="A92" s="8"/>
      <c r="B92" s="11" t="s">
        <v>62</v>
      </c>
      <c r="H92" s="39"/>
    </row>
    <row r="93" spans="1:8" s="7" customFormat="1" ht="12" x14ac:dyDescent="0.3">
      <c r="A93" s="8"/>
      <c r="B93" s="11" t="s">
        <v>63</v>
      </c>
      <c r="H93" s="39"/>
    </row>
    <row r="94" spans="1:8" s="7" customFormat="1" ht="12" x14ac:dyDescent="0.3">
      <c r="A94" s="8"/>
      <c r="B94" s="11" t="s">
        <v>64</v>
      </c>
      <c r="H94" s="39"/>
    </row>
    <row r="95" spans="1:8" s="7" customFormat="1" ht="12" x14ac:dyDescent="0.3">
      <c r="A95" s="8"/>
      <c r="B95" s="11" t="s">
        <v>65</v>
      </c>
      <c r="H95" s="39"/>
    </row>
    <row r="96" spans="1:8" s="7" customFormat="1" ht="12" x14ac:dyDescent="0.3">
      <c r="A96" s="8"/>
      <c r="B96" s="11" t="s">
        <v>66</v>
      </c>
      <c r="H96" s="39"/>
    </row>
    <row r="97" spans="1:8" s="7" customFormat="1" ht="12" x14ac:dyDescent="0.3">
      <c r="A97" s="8"/>
      <c r="B97" s="11" t="s">
        <v>67</v>
      </c>
      <c r="H97" s="39"/>
    </row>
    <row r="98" spans="1:8" s="7" customFormat="1" ht="12" x14ac:dyDescent="0.3">
      <c r="A98" s="8"/>
      <c r="B98" s="11" t="s">
        <v>68</v>
      </c>
      <c r="H98" s="39"/>
    </row>
    <row r="99" spans="1:8" s="7" customFormat="1" ht="12" x14ac:dyDescent="0.3">
      <c r="A99" s="8"/>
      <c r="B99" s="11" t="s">
        <v>69</v>
      </c>
      <c r="H99" s="39"/>
    </row>
    <row r="100" spans="1:8" s="7" customFormat="1" ht="12" x14ac:dyDescent="0.3">
      <c r="A100" s="8"/>
      <c r="B100" s="11" t="s">
        <v>70</v>
      </c>
      <c r="H100" s="39"/>
    </row>
    <row r="101" spans="1:8" s="7" customFormat="1" ht="12" x14ac:dyDescent="0.3">
      <c r="A101" s="8"/>
      <c r="B101" s="11" t="s">
        <v>71</v>
      </c>
      <c r="H101" s="39"/>
    </row>
    <row r="102" spans="1:8" s="7" customFormat="1" ht="12" x14ac:dyDescent="0.3">
      <c r="A102" s="8"/>
      <c r="B102" s="11" t="s">
        <v>72</v>
      </c>
      <c r="H102" s="39"/>
    </row>
    <row r="103" spans="1:8" s="7" customFormat="1" ht="12" x14ac:dyDescent="0.3">
      <c r="A103" s="8"/>
      <c r="B103" s="12" t="s">
        <v>73</v>
      </c>
      <c r="C103" s="13"/>
      <c r="D103" s="13"/>
      <c r="E103" s="13"/>
      <c r="F103" s="13"/>
      <c r="G103" s="13"/>
      <c r="H103" s="39"/>
    </row>
    <row r="104" spans="1:8" ht="22" x14ac:dyDescent="0.35">
      <c r="A104" s="4"/>
    </row>
    <row r="105" spans="1:8" x14ac:dyDescent="0.35">
      <c r="A105" s="6"/>
    </row>
  </sheetData>
  <mergeCells count="35">
    <mergeCell ref="B32:G32"/>
    <mergeCell ref="B33:G33"/>
    <mergeCell ref="A6:XFD6"/>
    <mergeCell ref="A26:XFD26"/>
    <mergeCell ref="B47:G47"/>
    <mergeCell ref="B48:G48"/>
    <mergeCell ref="B34:G34"/>
    <mergeCell ref="B37:G37"/>
    <mergeCell ref="B38:G38"/>
    <mergeCell ref="B35:G35"/>
    <mergeCell ref="B36:G36"/>
    <mergeCell ref="B44:G44"/>
    <mergeCell ref="B45:G45"/>
    <mergeCell ref="B46:G46"/>
    <mergeCell ref="B51:G51"/>
    <mergeCell ref="B52:G52"/>
    <mergeCell ref="B53:G53"/>
    <mergeCell ref="B54:G54"/>
    <mergeCell ref="B49:G49"/>
    <mergeCell ref="B50:G50"/>
    <mergeCell ref="B84:G84"/>
    <mergeCell ref="B85:G85"/>
    <mergeCell ref="B76:G76"/>
    <mergeCell ref="B77:G77"/>
    <mergeCell ref="B78:G78"/>
    <mergeCell ref="B79:G79"/>
    <mergeCell ref="B71:G71"/>
    <mergeCell ref="B80:G80"/>
    <mergeCell ref="B81:G81"/>
    <mergeCell ref="B82:G82"/>
    <mergeCell ref="B83:G83"/>
    <mergeCell ref="B72:G72"/>
    <mergeCell ref="B73:G73"/>
    <mergeCell ref="B74:G74"/>
    <mergeCell ref="B75:G75"/>
  </mergeCells>
  <dataValidations count="6">
    <dataValidation type="list" showInputMessage="1" showErrorMessage="1" prompt="Select your answer here" sqref="A5" xr:uid="{C1A5B072-0773-4F1F-820F-4A91DA4839BB}">
      <formula1>"Yes, No"</formula1>
    </dataValidation>
    <dataValidation type="list" allowBlank="1" showInputMessage="1" showErrorMessage="1" prompt="Select Yes if new component" sqref="G11:G14 G16:G21" xr:uid="{C597B27E-D825-40E8-8131-DF6F4D7F30E9}">
      <formula1>"Yes"</formula1>
    </dataValidation>
    <dataValidation type="list" allowBlank="1" showInputMessage="1" showErrorMessage="1" prompt="Select your answer here" sqref="A25" xr:uid="{0FA9C391-4BC9-418F-B108-4BDA334257CC}">
      <formula1>"Yes, No"</formula1>
    </dataValidation>
    <dataValidation type="list" allowBlank="1" showInputMessage="1" showErrorMessage="1" prompt="Select answer here" sqref="H90:H102" xr:uid="{B0EB0142-21F8-45D4-9B44-DB50DC1E5EED}">
      <formula1>"Yes, No"</formula1>
    </dataValidation>
    <dataValidation type="list" allowBlank="1" showInputMessage="1" showErrorMessage="1" prompt="Please select answer here" sqref="H67:H69" xr:uid="{587F6BE9-B525-42B6-91C5-F974EE72CDFD}">
      <formula1>"Yes,No"</formula1>
    </dataValidation>
    <dataValidation type="list" showDropDown="1" showInputMessage="1" showErrorMessage="1" sqref="B25:XFD25" xr:uid="{B1386009-3468-4161-91E1-D6A3295A58CB}">
      <formula1>"Yes, No"</formula1>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9957-1ECA-4DC5-B9DD-4BA95593C828}">
  <dimension ref="A1"/>
  <sheetViews>
    <sheetView zoomScale="88" workbookViewId="0">
      <selection activeCell="B24" sqref="B24"/>
    </sheetView>
  </sheetViews>
  <sheetFormatPr defaultRowHeight="14.5" x14ac:dyDescent="0.35"/>
  <sheetData/>
  <sheetProtection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ED47F-2594-4569-BDDE-83F296F2CBFA}">
  <dimension ref="A1:L19"/>
  <sheetViews>
    <sheetView topLeftCell="A3" zoomScale="95" zoomScaleNormal="95" workbookViewId="0">
      <selection activeCell="K5" sqref="K5"/>
    </sheetView>
  </sheetViews>
  <sheetFormatPr defaultRowHeight="14.5" outlineLevelCol="2" x14ac:dyDescent="0.35"/>
  <cols>
    <col min="1" max="1" width="71" style="1" customWidth="1"/>
    <col min="2" max="5" width="10.08984375" style="1" customWidth="1"/>
    <col min="6" max="9" width="10.08984375" customWidth="1" outlineLevel="1"/>
    <col min="10" max="11" width="10.08984375" customWidth="1" outlineLevel="2"/>
    <col min="12" max="12" width="10.08984375" customWidth="1"/>
  </cols>
  <sheetData>
    <row r="1" spans="1:12" x14ac:dyDescent="0.35">
      <c r="B1" s="1" t="str">
        <f>Questionnaire!H32</f>
        <v>2020 Peak Day</v>
      </c>
      <c r="C1" s="1" t="str">
        <f>Questionnaire!I32</f>
        <v>2021 Current /Typical Day</v>
      </c>
      <c r="D1" s="1" t="str">
        <f>Questionnaire!J32</f>
        <v>2021 Projected Holiday Peak</v>
      </c>
      <c r="E1" s="1" t="e">
        <f>Questionnaire!#REF!</f>
        <v>#REF!</v>
      </c>
      <c r="F1" t="s">
        <v>33</v>
      </c>
      <c r="G1" t="s">
        <v>36</v>
      </c>
      <c r="H1" t="s">
        <v>38</v>
      </c>
      <c r="I1" t="s">
        <v>39</v>
      </c>
      <c r="J1" t="s">
        <v>34</v>
      </c>
      <c r="K1" t="s">
        <v>37</v>
      </c>
      <c r="L1" t="s">
        <v>35</v>
      </c>
    </row>
    <row r="2" spans="1:12" x14ac:dyDescent="0.35">
      <c r="A2" s="1" t="str">
        <f>Questionnaire!B35</f>
        <v>Orders per hour</v>
      </c>
      <c r="B2" s="2">
        <f>Questionnaire!H35</f>
        <v>0</v>
      </c>
      <c r="C2" s="2">
        <f>Questionnaire!I35</f>
        <v>0</v>
      </c>
      <c r="D2" s="2">
        <f>Questionnaire!J35</f>
        <v>0</v>
      </c>
      <c r="E2" s="2" t="e">
        <f>(D2-B2)/B2</f>
        <v>#DIV/0!</v>
      </c>
      <c r="F2" t="s">
        <v>30</v>
      </c>
      <c r="G2">
        <f>IF(F2="L",1,IF(F2="M",2,3))</f>
        <v>3</v>
      </c>
      <c r="H2">
        <v>0.2</v>
      </c>
      <c r="I2">
        <v>0.4</v>
      </c>
      <c r="J2" t="e">
        <f>IF(E2&lt;H2,"L",IF(E2&lt;I2,"M","H"))</f>
        <v>#DIV/0!</v>
      </c>
      <c r="K2" t="e">
        <f t="shared" ref="K2:K16" si="0">IF(J2="L",1,IF(J2="M",2,3))</f>
        <v>#DIV/0!</v>
      </c>
      <c r="L2" s="3" t="e">
        <f>K2*G2/9*10</f>
        <v>#DIV/0!</v>
      </c>
    </row>
    <row r="3" spans="1:12" x14ac:dyDescent="0.35">
      <c r="A3" s="1" t="str">
        <f>Questionnaire!B36</f>
        <v xml:space="preserve">Orders peak hour </v>
      </c>
      <c r="B3" s="2">
        <f>Questionnaire!H36</f>
        <v>0</v>
      </c>
      <c r="C3" s="2">
        <f>Questionnaire!I36</f>
        <v>0</v>
      </c>
      <c r="D3" s="2">
        <f>Questionnaire!J36</f>
        <v>0</v>
      </c>
      <c r="E3" s="2" t="e">
        <f t="shared" ref="E3:E16" si="1">(D3-B3)/B3</f>
        <v>#DIV/0!</v>
      </c>
      <c r="F3" t="s">
        <v>30</v>
      </c>
      <c r="G3">
        <f t="shared" ref="G3:G19" si="2">IF(F3="L",1,IF(F3="M",2,3))</f>
        <v>3</v>
      </c>
      <c r="H3">
        <v>0.2</v>
      </c>
      <c r="I3">
        <v>0.4</v>
      </c>
      <c r="J3" t="s">
        <v>32</v>
      </c>
      <c r="K3">
        <f t="shared" si="0"/>
        <v>1</v>
      </c>
      <c r="L3" s="3">
        <f t="shared" ref="L3:L19" si="3">K3*G3/9*10</f>
        <v>3.333333333333333</v>
      </c>
    </row>
    <row r="4" spans="1:12" x14ac:dyDescent="0.35">
      <c r="A4" s="1" t="s">
        <v>8</v>
      </c>
      <c r="B4" s="2">
        <f>Questionnaire!H34</f>
        <v>0</v>
      </c>
      <c r="C4" s="2">
        <f>Questionnaire!I34</f>
        <v>0</v>
      </c>
      <c r="D4" s="2">
        <f>Questionnaire!J34</f>
        <v>0</v>
      </c>
      <c r="E4" s="2" t="e">
        <f t="shared" si="1"/>
        <v>#DIV/0!</v>
      </c>
      <c r="F4" t="s">
        <v>30</v>
      </c>
      <c r="G4">
        <v>3</v>
      </c>
      <c r="H4">
        <v>0.1</v>
      </c>
      <c r="I4">
        <v>0.2</v>
      </c>
      <c r="J4" t="s">
        <v>32</v>
      </c>
      <c r="K4">
        <v>1</v>
      </c>
      <c r="L4" s="3">
        <v>3</v>
      </c>
    </row>
    <row r="5" spans="1:12" x14ac:dyDescent="0.35">
      <c r="A5" s="1" t="str">
        <f>Questionnaire!B37</f>
        <v>Max concurrent Call Center Users per hour</v>
      </c>
      <c r="B5" s="2">
        <f>Questionnaire!H37</f>
        <v>0</v>
      </c>
      <c r="C5" s="2">
        <f>Questionnaire!I37</f>
        <v>0</v>
      </c>
      <c r="D5" s="2">
        <f>Questionnaire!J37</f>
        <v>0</v>
      </c>
      <c r="E5" s="2" t="e">
        <f t="shared" si="1"/>
        <v>#DIV/0!</v>
      </c>
      <c r="F5" t="s">
        <v>31</v>
      </c>
      <c r="G5">
        <f t="shared" si="2"/>
        <v>2</v>
      </c>
      <c r="H5">
        <v>0.2</v>
      </c>
      <c r="I5">
        <v>0.6</v>
      </c>
      <c r="J5" t="e">
        <f t="shared" ref="J5:J16" si="4">IF(E5&lt;H5,"L",IF(E5&lt;I5,"M","H"))</f>
        <v>#DIV/0!</v>
      </c>
      <c r="K5" t="e">
        <f t="shared" si="0"/>
        <v>#DIV/0!</v>
      </c>
      <c r="L5" s="3" t="e">
        <f t="shared" si="3"/>
        <v>#DIV/0!</v>
      </c>
    </row>
    <row r="6" spans="1:12" x14ac:dyDescent="0.35">
      <c r="A6" s="1" t="str">
        <f>Questionnaire!B38</f>
        <v>Max concurrent Store Users/devices active per hour (pick/pack/ship activities)</v>
      </c>
      <c r="B6" s="2">
        <f>Questionnaire!H38</f>
        <v>0</v>
      </c>
      <c r="C6" s="2">
        <f>Questionnaire!I38</f>
        <v>0</v>
      </c>
      <c r="D6" s="2">
        <f>Questionnaire!J38</f>
        <v>0</v>
      </c>
      <c r="E6" s="2" t="e">
        <f t="shared" si="1"/>
        <v>#DIV/0!</v>
      </c>
      <c r="F6" t="s">
        <v>31</v>
      </c>
      <c r="G6">
        <f t="shared" si="2"/>
        <v>2</v>
      </c>
      <c r="H6">
        <v>0.2</v>
      </c>
      <c r="I6">
        <v>0.4</v>
      </c>
      <c r="J6" t="e">
        <f t="shared" si="4"/>
        <v>#DIV/0!</v>
      </c>
      <c r="K6" t="e">
        <f t="shared" si="0"/>
        <v>#DIV/0!</v>
      </c>
      <c r="L6" s="3" t="e">
        <f t="shared" si="3"/>
        <v>#DIV/0!</v>
      </c>
    </row>
    <row r="7" spans="1:12" x14ac:dyDescent="0.35">
      <c r="A7" s="1" t="str">
        <f>Questionnaire!B45</f>
        <v>Number of Stores and DCs</v>
      </c>
      <c r="B7" s="2">
        <f>Questionnaire!H45</f>
        <v>0</v>
      </c>
      <c r="C7" s="2">
        <f>Questionnaire!I45</f>
        <v>0</v>
      </c>
      <c r="D7" s="2">
        <f>Questionnaire!J45</f>
        <v>0</v>
      </c>
      <c r="E7" s="2" t="e">
        <f t="shared" si="1"/>
        <v>#DIV/0!</v>
      </c>
      <c r="F7" t="s">
        <v>31</v>
      </c>
      <c r="G7">
        <f t="shared" si="2"/>
        <v>2</v>
      </c>
      <c r="H7">
        <v>0.3</v>
      </c>
      <c r="I7">
        <v>0.4</v>
      </c>
      <c r="J7" t="e">
        <f t="shared" si="4"/>
        <v>#DIV/0!</v>
      </c>
      <c r="K7" t="e">
        <f t="shared" si="0"/>
        <v>#DIV/0!</v>
      </c>
      <c r="L7" s="3" t="e">
        <f t="shared" si="3"/>
        <v>#DIV/0!</v>
      </c>
    </row>
    <row r="8" spans="1:12" x14ac:dyDescent="0.35">
      <c r="A8" s="1" t="str">
        <f>Questionnaire!B46</f>
        <v>Number of Stores with BOPIS enabled</v>
      </c>
      <c r="B8" s="2">
        <f>Questionnaire!H46</f>
        <v>0</v>
      </c>
      <c r="C8" s="2">
        <f>Questionnaire!I46</f>
        <v>0</v>
      </c>
      <c r="D8" s="2">
        <f>Questionnaire!J46</f>
        <v>0</v>
      </c>
      <c r="E8" s="2" t="e">
        <f t="shared" si="1"/>
        <v>#DIV/0!</v>
      </c>
      <c r="F8" t="s">
        <v>31</v>
      </c>
      <c r="G8">
        <f t="shared" si="2"/>
        <v>2</v>
      </c>
      <c r="H8">
        <v>0.3</v>
      </c>
      <c r="I8">
        <v>0.4</v>
      </c>
      <c r="J8" t="e">
        <f t="shared" si="4"/>
        <v>#DIV/0!</v>
      </c>
      <c r="K8" t="e">
        <f t="shared" si="0"/>
        <v>#DIV/0!</v>
      </c>
      <c r="L8" s="3" t="e">
        <f t="shared" si="3"/>
        <v>#DIV/0!</v>
      </c>
    </row>
    <row r="9" spans="1:12" x14ac:dyDescent="0.35">
      <c r="A9" s="1" t="str">
        <f>Questionnaire!B47</f>
        <v>Number of Items in Catalog</v>
      </c>
      <c r="B9" s="2">
        <f>Questionnaire!H47</f>
        <v>0</v>
      </c>
      <c r="C9" s="2">
        <f>Questionnaire!I47</f>
        <v>0</v>
      </c>
      <c r="D9" s="2">
        <f>Questionnaire!J47</f>
        <v>0</v>
      </c>
      <c r="E9" s="2" t="e">
        <f t="shared" si="1"/>
        <v>#DIV/0!</v>
      </c>
      <c r="F9" t="s">
        <v>32</v>
      </c>
      <c r="G9">
        <f t="shared" si="2"/>
        <v>1</v>
      </c>
      <c r="H9">
        <v>0.3</v>
      </c>
      <c r="I9">
        <v>0.4</v>
      </c>
      <c r="J9" t="e">
        <f t="shared" si="4"/>
        <v>#DIV/0!</v>
      </c>
      <c r="K9" t="e">
        <f t="shared" si="0"/>
        <v>#DIV/0!</v>
      </c>
      <c r="L9" s="3" t="e">
        <f t="shared" si="3"/>
        <v>#DIV/0!</v>
      </c>
    </row>
    <row r="10" spans="1:12" x14ac:dyDescent="0.35">
      <c r="A10" s="1" t="str">
        <f>Questionnaire!B48</f>
        <v>Number of Inventory Items (SKU)</v>
      </c>
      <c r="B10" s="2">
        <f>Questionnaire!H48</f>
        <v>0</v>
      </c>
      <c r="C10" s="2">
        <f>Questionnaire!I48</f>
        <v>0</v>
      </c>
      <c r="D10" s="2">
        <f>Questionnaire!J48</f>
        <v>0</v>
      </c>
      <c r="E10" s="2" t="e">
        <f t="shared" si="1"/>
        <v>#DIV/0!</v>
      </c>
      <c r="F10" t="s">
        <v>32</v>
      </c>
      <c r="G10">
        <f t="shared" si="2"/>
        <v>1</v>
      </c>
      <c r="H10">
        <v>0.3</v>
      </c>
      <c r="I10">
        <v>0.4</v>
      </c>
      <c r="J10" t="e">
        <f t="shared" si="4"/>
        <v>#DIV/0!</v>
      </c>
      <c r="K10" t="e">
        <f t="shared" si="0"/>
        <v>#DIV/0!</v>
      </c>
      <c r="L10" s="3" t="e">
        <f t="shared" si="3"/>
        <v>#DIV/0!</v>
      </c>
    </row>
    <row r="11" spans="1:12" x14ac:dyDescent="0.35">
      <c r="A11" s="1" t="str">
        <f>Questionnaire!B49</f>
        <v>Synchronous Inventory Availability API calls per hour</v>
      </c>
      <c r="B11" s="2">
        <f>Questionnaire!H49</f>
        <v>0</v>
      </c>
      <c r="C11" s="2">
        <f>Questionnaire!I49</f>
        <v>0</v>
      </c>
      <c r="D11" s="2">
        <f>Questionnaire!J49</f>
        <v>0</v>
      </c>
      <c r="E11" s="2" t="e">
        <f t="shared" si="1"/>
        <v>#DIV/0!</v>
      </c>
      <c r="F11" t="s">
        <v>30</v>
      </c>
      <c r="G11">
        <f t="shared" si="2"/>
        <v>3</v>
      </c>
      <c r="H11">
        <v>0.2</v>
      </c>
      <c r="I11">
        <v>0.4</v>
      </c>
      <c r="J11" t="e">
        <f t="shared" si="4"/>
        <v>#DIV/0!</v>
      </c>
      <c r="K11" t="e">
        <f t="shared" si="0"/>
        <v>#DIV/0!</v>
      </c>
      <c r="L11" s="3" t="e">
        <f t="shared" si="3"/>
        <v>#DIV/0!</v>
      </c>
    </row>
    <row r="12" spans="1:12" x14ac:dyDescent="0.35">
      <c r="A12" s="1" t="str">
        <f>Questionnaire!B50</f>
        <v>Synchronous Inventory Reservation API calls per hour</v>
      </c>
      <c r="B12" s="2">
        <f>Questionnaire!H50</f>
        <v>0</v>
      </c>
      <c r="C12" s="2">
        <f>Questionnaire!I50</f>
        <v>0</v>
      </c>
      <c r="D12" s="2">
        <f>Questionnaire!J50</f>
        <v>0</v>
      </c>
      <c r="E12" s="2" t="e">
        <f t="shared" si="1"/>
        <v>#DIV/0!</v>
      </c>
      <c r="F12" t="s">
        <v>30</v>
      </c>
      <c r="G12">
        <f t="shared" si="2"/>
        <v>3</v>
      </c>
      <c r="H12">
        <v>0.2</v>
      </c>
      <c r="I12">
        <v>0.4</v>
      </c>
      <c r="J12" t="e">
        <f t="shared" si="4"/>
        <v>#DIV/0!</v>
      </c>
      <c r="K12" t="e">
        <f t="shared" si="0"/>
        <v>#DIV/0!</v>
      </c>
      <c r="L12" s="3" t="e">
        <f t="shared" si="3"/>
        <v>#DIV/0!</v>
      </c>
    </row>
    <row r="13" spans="1:12" x14ac:dyDescent="0.35">
      <c r="A13" s="1" t="str">
        <f>Questionnaire!B51</f>
        <v>Other Synchronous API calls (Order related, shipment related, etc) per hour</v>
      </c>
      <c r="B13" s="2">
        <f>Questionnaire!H51</f>
        <v>0</v>
      </c>
      <c r="C13" s="2">
        <f>Questionnaire!I51</f>
        <v>0</v>
      </c>
      <c r="D13" s="2">
        <f>Questionnaire!J51</f>
        <v>0</v>
      </c>
      <c r="E13" s="2" t="e">
        <f t="shared" si="1"/>
        <v>#DIV/0!</v>
      </c>
      <c r="F13" t="s">
        <v>30</v>
      </c>
      <c r="G13">
        <f t="shared" si="2"/>
        <v>3</v>
      </c>
      <c r="H13">
        <v>0.2</v>
      </c>
      <c r="I13">
        <v>0.4</v>
      </c>
      <c r="J13" t="e">
        <f t="shared" si="4"/>
        <v>#DIV/0!</v>
      </c>
      <c r="K13" t="e">
        <f t="shared" si="0"/>
        <v>#DIV/0!</v>
      </c>
      <c r="L13" s="3" t="e">
        <f t="shared" si="3"/>
        <v>#DIV/0!</v>
      </c>
    </row>
    <row r="14" spans="1:12" x14ac:dyDescent="0.35">
      <c r="A14" s="1" t="str">
        <f>Questionnaire!B52</f>
        <v>Inventory updates/trickle per hour (adjustInventory/Post supplies if IV)</v>
      </c>
      <c r="B14" s="2">
        <f>Questionnaire!H52</f>
        <v>0</v>
      </c>
      <c r="C14" s="2">
        <f>Questionnaire!I52</f>
        <v>0</v>
      </c>
      <c r="D14" s="2">
        <f>Questionnaire!J52</f>
        <v>0</v>
      </c>
      <c r="E14" s="2" t="e">
        <f t="shared" si="1"/>
        <v>#DIV/0!</v>
      </c>
      <c r="F14" t="s">
        <v>30</v>
      </c>
      <c r="G14">
        <f t="shared" si="2"/>
        <v>3</v>
      </c>
      <c r="H14">
        <v>0.2</v>
      </c>
      <c r="I14">
        <v>0.4</v>
      </c>
      <c r="J14" t="e">
        <f t="shared" si="4"/>
        <v>#DIV/0!</v>
      </c>
      <c r="K14" t="e">
        <f t="shared" si="0"/>
        <v>#DIV/0!</v>
      </c>
      <c r="L14" s="3" t="e">
        <f t="shared" si="3"/>
        <v>#DIV/0!</v>
      </c>
    </row>
    <row r="15" spans="1:12" x14ac:dyDescent="0.35">
      <c r="A15" s="1" t="str">
        <f>Questionnaire!B53</f>
        <v>Inventory Activities processed per hour</v>
      </c>
      <c r="B15" s="2">
        <f>Questionnaire!H53</f>
        <v>0</v>
      </c>
      <c r="C15" s="2">
        <f>Questionnaire!I53</f>
        <v>0</v>
      </c>
      <c r="D15" s="2">
        <f>Questionnaire!J53</f>
        <v>0</v>
      </c>
      <c r="E15" s="2" t="e">
        <f t="shared" si="1"/>
        <v>#DIV/0!</v>
      </c>
      <c r="F15" t="s">
        <v>30</v>
      </c>
      <c r="G15">
        <f t="shared" si="2"/>
        <v>3</v>
      </c>
      <c r="H15">
        <v>0.2</v>
      </c>
      <c r="I15">
        <v>0.4</v>
      </c>
      <c r="J15" t="e">
        <f t="shared" si="4"/>
        <v>#DIV/0!</v>
      </c>
      <c r="K15" t="e">
        <f t="shared" si="0"/>
        <v>#DIV/0!</v>
      </c>
      <c r="L15" s="3" t="e">
        <f t="shared" si="3"/>
        <v>#DIV/0!</v>
      </c>
    </row>
    <row r="16" spans="1:12" x14ac:dyDescent="0.35">
      <c r="A16" s="1" t="str">
        <f>Questionnaire!B54</f>
        <v>Inventory Adjustment Burst(Inventory sync/PUT calls if IV)</v>
      </c>
      <c r="B16" s="2">
        <f>Questionnaire!H54</f>
        <v>0</v>
      </c>
      <c r="C16" s="2">
        <f>Questionnaire!I54</f>
        <v>0</v>
      </c>
      <c r="D16" s="2">
        <f>Questionnaire!J54</f>
        <v>0</v>
      </c>
      <c r="E16" s="2" t="e">
        <f t="shared" si="1"/>
        <v>#DIV/0!</v>
      </c>
      <c r="F16" t="s">
        <v>30</v>
      </c>
      <c r="G16">
        <f t="shared" si="2"/>
        <v>3</v>
      </c>
      <c r="H16">
        <v>0.2</v>
      </c>
      <c r="I16">
        <v>0.4</v>
      </c>
      <c r="J16" t="e">
        <f t="shared" si="4"/>
        <v>#DIV/0!</v>
      </c>
      <c r="K16" t="e">
        <f t="shared" si="0"/>
        <v>#DIV/0!</v>
      </c>
      <c r="L16" s="3" t="e">
        <f t="shared" si="3"/>
        <v>#DIV/0!</v>
      </c>
    </row>
    <row r="17" spans="1:12" x14ac:dyDescent="0.35">
      <c r="A17" s="1" t="str">
        <f>Questionnaire!B67</f>
        <v>Functional flows will/have been tested</v>
      </c>
      <c r="E17" s="1">
        <f>Questionnaire!H67</f>
        <v>0</v>
      </c>
      <c r="F17" t="s">
        <v>30</v>
      </c>
      <c r="G17">
        <f t="shared" si="2"/>
        <v>3</v>
      </c>
      <c r="J17" t="str">
        <f>IF(E17="Yes","L",IF(E17="No","H","NA"))</f>
        <v>NA</v>
      </c>
      <c r="K17">
        <f>IF(J17="L",1,IF(J17="H",3,0))</f>
        <v>0</v>
      </c>
      <c r="L17" s="3">
        <f t="shared" si="3"/>
        <v>0</v>
      </c>
    </row>
    <row r="18" spans="1:12" x14ac:dyDescent="0.35">
      <c r="A18" s="1" t="str">
        <f>Questionnaire!B68</f>
        <v>Isolated testing at expected peak volumes for critical components will/have been tested</v>
      </c>
      <c r="E18" s="1">
        <f>Questionnaire!H68</f>
        <v>0</v>
      </c>
      <c r="F18" t="s">
        <v>30</v>
      </c>
      <c r="G18">
        <f t="shared" si="2"/>
        <v>3</v>
      </c>
      <c r="J18" t="str">
        <f>IF(E18="Yes","L","H")</f>
        <v>H</v>
      </c>
      <c r="K18">
        <f>IF(J18="L",1,IF(J18="H",3,0))</f>
        <v>3</v>
      </c>
      <c r="L18" s="3">
        <f t="shared" si="3"/>
        <v>10</v>
      </c>
    </row>
    <row r="19" spans="1:12" x14ac:dyDescent="0.35">
      <c r="A19" s="1" t="str">
        <f>Questionnaire!B69</f>
        <v>End to end testing at 100% expected peak volumes will/have been tested</v>
      </c>
      <c r="E19" s="1">
        <f>Questionnaire!H69</f>
        <v>0</v>
      </c>
      <c r="F19" t="s">
        <v>30</v>
      </c>
      <c r="G19">
        <f t="shared" si="2"/>
        <v>3</v>
      </c>
      <c r="J19" t="str">
        <f>IF(E19="Yes","L","H")</f>
        <v>H</v>
      </c>
      <c r="K19">
        <f>IF(J19="L",1,IF(J19="H",3,0))</f>
        <v>3</v>
      </c>
      <c r="L19" s="3">
        <f t="shared" si="3"/>
        <v>10</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Questionnaire</vt:lpstr>
      <vt:lpstr>Risks</vt:lpstr>
      <vt:lpstr>Summary</vt:lpstr>
      <vt:lpstr>Questionnaire!_Hlk72836118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APARNA SUBRAMANIAN</dc:creator>
  <cp:lastModifiedBy>APARNA SUBRAMANIAN</cp:lastModifiedBy>
  <dcterms:created xsi:type="dcterms:W3CDTF">2021-06-09T03:27:12Z</dcterms:created>
  <dcterms:modified xsi:type="dcterms:W3CDTF">2022-05-11T19:17:56Z</dcterms:modified>
</cp:coreProperties>
</file>