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J0347897\Downloads\"/>
    </mc:Choice>
  </mc:AlternateContent>
  <xr:revisionPtr revIDLastSave="0" documentId="8_{1E0E9821-A3A7-4F1D-B35A-7F1023B1F5B1}" xr6:coauthVersionLast="47" xr6:coauthVersionMax="47" xr10:uidLastSave="{00000000-0000-0000-0000-000000000000}"/>
  <bookViews>
    <workbookView xWindow="-108" yWindow="-108" windowWidth="23256" windowHeight="13896" xr2:uid="{0A343016-58CD-D442-AABB-7677E01B87CD}"/>
  </bookViews>
  <sheets>
    <sheet name="Managed SVCS for i 10-12-2020" sheetId="2" r:id="rId1"/>
    <sheet name=" CyberCampu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57" i="2"/>
  <c r="G56" i="2"/>
  <c r="G55" i="2"/>
  <c r="G54" i="2"/>
  <c r="G109" i="2" l="1"/>
  <c r="G108" i="2"/>
  <c r="G107" i="2"/>
  <c r="G106" i="2"/>
  <c r="G105" i="2"/>
  <c r="G104" i="2"/>
  <c r="G103" i="2"/>
  <c r="G102" i="2"/>
  <c r="G101" i="2"/>
  <c r="G100" i="2"/>
  <c r="G99" i="2"/>
  <c r="G98" i="2"/>
  <c r="G27" i="2" l="1"/>
  <c r="G26" i="2"/>
  <c r="G25" i="2"/>
  <c r="G24" i="2"/>
  <c r="G23" i="2"/>
  <c r="G22" i="2"/>
  <c r="G21" i="2"/>
  <c r="G97" i="2" l="1"/>
  <c r="G96" i="2"/>
  <c r="G95" i="2"/>
  <c r="G94" i="2"/>
  <c r="G93" i="2"/>
  <c r="G92" i="2"/>
  <c r="G91" i="2"/>
  <c r="G90" i="2"/>
  <c r="G89" i="2"/>
  <c r="E60" i="2"/>
  <c r="E61" i="2"/>
  <c r="E77" i="2"/>
  <c r="E80" i="2"/>
  <c r="E81" i="2"/>
</calcChain>
</file>

<file path=xl/sharedStrings.xml><?xml version="1.0" encoding="utf-8"?>
<sst xmlns="http://schemas.openxmlformats.org/spreadsheetml/2006/main" count="502" uniqueCount="288">
  <si>
    <t>Product Name</t>
  </si>
  <si>
    <t>Product Description</t>
  </si>
  <si>
    <t>Manufacturer Part Number (SKU)</t>
  </si>
  <si>
    <t>Unit of Measure</t>
  </si>
  <si>
    <t>List Price</t>
  </si>
  <si>
    <t>Discovery</t>
  </si>
  <si>
    <t>Monthly - Per Node</t>
  </si>
  <si>
    <t>Event Management</t>
  </si>
  <si>
    <t>Orchestration Core</t>
  </si>
  <si>
    <t>Cloud Management</t>
  </si>
  <si>
    <t>Password Reset Application - $.50/user - requires orchestration core</t>
  </si>
  <si>
    <t>Client Software Distribution</t>
  </si>
  <si>
    <t>Monthly - Per Fulfiller</t>
  </si>
  <si>
    <t>Customer Service Management</t>
  </si>
  <si>
    <t>Platform Runtime</t>
  </si>
  <si>
    <t>Service Strategy - Analyst</t>
  </si>
  <si>
    <t>Service Strategy - Planner</t>
  </si>
  <si>
    <t>Service Strategy - Worker</t>
  </si>
  <si>
    <t>Governance, Risk &amp; Compliance Suite</t>
  </si>
  <si>
    <t>Security Operations Module - 1000 Devices included</t>
  </si>
  <si>
    <t>monthly</t>
  </si>
  <si>
    <t>Security Operations Module - Additional Devices (per device)</t>
  </si>
  <si>
    <t>Each   (12 Month Expiration from Date of Purchase)</t>
  </si>
  <si>
    <t>Yearly</t>
  </si>
  <si>
    <t>Cloud Bundle - ITOM</t>
  </si>
  <si>
    <t>Mapping</t>
  </si>
  <si>
    <t>SW Insight</t>
  </si>
  <si>
    <t>SW Suite</t>
  </si>
  <si>
    <t>Service Management Suite V2</t>
  </si>
  <si>
    <t>Service Management Suite V2 - DOMAIN SEPARATED</t>
  </si>
  <si>
    <t>Service Management Suite V2 - With Platform Runtime</t>
  </si>
  <si>
    <t>Non-Prouction Instance (Additional)</t>
  </si>
  <si>
    <t>Training Unit</t>
  </si>
  <si>
    <t>IBMSN-271</t>
  </si>
  <si>
    <t>IBMSN-261</t>
  </si>
  <si>
    <t>IBMSN-231</t>
  </si>
  <si>
    <t>IBMSN-221</t>
  </si>
  <si>
    <t>IBMSN-211</t>
  </si>
  <si>
    <t>IBMSN-201</t>
  </si>
  <si>
    <t>IBMSN-191</t>
  </si>
  <si>
    <t>IBMSN-181</t>
  </si>
  <si>
    <t>IBMSN-171</t>
  </si>
  <si>
    <t>IBMSN-161</t>
  </si>
  <si>
    <t>IBMSN-151</t>
  </si>
  <si>
    <t>IBMSN-141</t>
  </si>
  <si>
    <t>IBMSN-131</t>
  </si>
  <si>
    <t>IBMSN-121</t>
  </si>
  <si>
    <t>IBMSN-111</t>
  </si>
  <si>
    <t>IBMSN-101</t>
  </si>
  <si>
    <t>IBMSN-091</t>
  </si>
  <si>
    <t>IBMSN-081</t>
  </si>
  <si>
    <t>IBMSN-071</t>
  </si>
  <si>
    <t>IBMSN-061</t>
  </si>
  <si>
    <t>IBMSN-051</t>
  </si>
  <si>
    <t>IBMSN-041</t>
  </si>
  <si>
    <t>IBMSN-031</t>
  </si>
  <si>
    <t>IBMSN-021</t>
  </si>
  <si>
    <t>IBMSN-011</t>
  </si>
  <si>
    <t>Approver User</t>
  </si>
  <si>
    <t>Software Asset Management</t>
  </si>
  <si>
    <t>Monthly - Computer</t>
  </si>
  <si>
    <t>IT Service Management Professional</t>
  </si>
  <si>
    <t>Base Setup &amp; Transition - OTC</t>
  </si>
  <si>
    <t>Client On-Boarding: Skype for Business Integration</t>
  </si>
  <si>
    <t>Client On-Boarding: Voice Trust Integration</t>
  </si>
  <si>
    <t>Core Users up to 4000 Small</t>
  </si>
  <si>
    <t>Non-Core Users per transaction Small</t>
  </si>
  <si>
    <t>Core Users up to 4K to 12K medium</t>
  </si>
  <si>
    <t>Non-Core Users per transaction Medium</t>
  </si>
  <si>
    <t>Core Users up to 12K to 22K Large</t>
  </si>
  <si>
    <t>Non-Core Users per transaction Large</t>
  </si>
  <si>
    <t xml:space="preserve">Core Users up to 22K to 34K XLarge </t>
  </si>
  <si>
    <t>WSS with Watson - Core Users over 34000</t>
  </si>
  <si>
    <t>WSS with Watson - per user over 34000</t>
  </si>
  <si>
    <t>Added lang - WSS with Watson steady state base</t>
  </si>
  <si>
    <t>OTC p/Watson interact - NonCore User 34K or more core user base</t>
  </si>
  <si>
    <t>WSS with Watson steady state base</t>
  </si>
  <si>
    <t>Added lang - WSS with Watson $$ up to 4k core users</t>
  </si>
  <si>
    <t>Added lang - WSS with Watson $$ 4k to 12k core users</t>
  </si>
  <si>
    <t>Added lang - WSS with Watson $$ 12k to 22k core users</t>
  </si>
  <si>
    <t>Added lang - WSS with Watson $$ 22k to 34k core users</t>
  </si>
  <si>
    <t>Added lang - WSS with Watson $$ more than 34k core users</t>
  </si>
  <si>
    <t>IBMSN-6327</t>
  </si>
  <si>
    <t>IBMSN-6331</t>
  </si>
  <si>
    <t>IBMSN-6332</t>
  </si>
  <si>
    <t>OTC- per customer</t>
  </si>
  <si>
    <t>OTC -per additional language</t>
  </si>
  <si>
    <t>OTC-per block of content</t>
  </si>
  <si>
    <t>OTC-per customer</t>
  </si>
  <si>
    <t>MRC-Per customer</t>
  </si>
  <si>
    <t>OTC- Per non-core user Watson use</t>
  </si>
  <si>
    <t>OTC-Per non-core user Watson use</t>
  </si>
  <si>
    <t>MRC-per additional language</t>
  </si>
  <si>
    <t>MRC-per customer</t>
  </si>
  <si>
    <t>IBMSN-6395</t>
  </si>
  <si>
    <t>IBMSN-9314</t>
  </si>
  <si>
    <t>IBMSN-D332</t>
  </si>
  <si>
    <t>IBMSN-D333</t>
  </si>
  <si>
    <t>IBMSN-D334</t>
  </si>
  <si>
    <t>IBMSN-D335</t>
  </si>
  <si>
    <t>IBMSN-6333</t>
  </si>
  <si>
    <t>IBMSN-6334</t>
  </si>
  <si>
    <t>IBMSN-6335</t>
  </si>
  <si>
    <t>IBMSN-6336</t>
  </si>
  <si>
    <t>IBMSN-6337</t>
  </si>
  <si>
    <t>IBMSN-6338</t>
  </si>
  <si>
    <t>IBMSN-6339</t>
  </si>
  <si>
    <t>IBMSN-6340</t>
  </si>
  <si>
    <t>IBMSN-6341</t>
  </si>
  <si>
    <t>IBMSN-6343</t>
  </si>
  <si>
    <t>IBMSN-6396</t>
  </si>
  <si>
    <t>IBMSN-6397</t>
  </si>
  <si>
    <t>IBMSN-6398</t>
  </si>
  <si>
    <t>IBMSN-6399</t>
  </si>
  <si>
    <t>IBNSN-6400</t>
  </si>
  <si>
    <t>IBMSN-6401</t>
  </si>
  <si>
    <t>IBMSN-6402</t>
  </si>
  <si>
    <t>IBMSN-D336</t>
  </si>
  <si>
    <t>IBMSN-D337</t>
  </si>
  <si>
    <t>IBMSN-D338</t>
  </si>
  <si>
    <t>IBMSN-D339</t>
  </si>
  <si>
    <t>Transition PM Support - North America</t>
  </si>
  <si>
    <t xml:space="preserve">Setup of each additional language  </t>
  </si>
  <si>
    <t xml:space="preserve">Additional content creation </t>
  </si>
  <si>
    <t xml:space="preserve">New Logo Setup </t>
  </si>
  <si>
    <t>Client On-Boarding: SN Kbintegration/Crawler</t>
  </si>
  <si>
    <t>Cloud Bundle - SaaS Application (Watson)</t>
  </si>
  <si>
    <t>Client On-Boarding: SN Open incidents</t>
  </si>
  <si>
    <t>Facilities, Multi-tenant Cloud Server &amp; Storage Management of Single LPAR - Storage &amp; Tape, OS &amp; Program Product with Management, Site-to-Site VPN, Account Management</t>
  </si>
  <si>
    <t>Facilities, Multi-tenant Cloud Server &amp; Storage Management of Multiple LPARs - Storage &amp; Tape, OS &amp; Program Product with Management, Site-to-Site VPN, Account Management</t>
  </si>
  <si>
    <t>Facilities, Multi-tenant Cloud Server &amp; Storage Management of Multiple LPARs Two (2) Data Centers - Storage &amp; Tape, OS &amp; Program Product with Management, Site-to-Site VPN, Account Management</t>
  </si>
  <si>
    <t>Facilities, Multi-tenant Cloud Server &amp; Storage Management of Multiple LPARs  with Hih Availability across Two (2) Data Centers - Storage &amp; Tape, OS &amp; Program Product with Management, Site-to-Site VPN, Account Management</t>
  </si>
  <si>
    <t>Monthly</t>
  </si>
  <si>
    <t xml:space="preserve">Cloud Bundle - iSeries </t>
  </si>
  <si>
    <t>IBMGTS-IS01</t>
  </si>
  <si>
    <t>IBMGTS-IS02</t>
  </si>
  <si>
    <t>IBMGTS-IS03</t>
  </si>
  <si>
    <t>IBMGTS-IS04</t>
  </si>
  <si>
    <t>One-Time</t>
  </si>
  <si>
    <t>Minimum NCPA Discount</t>
  </si>
  <si>
    <t>NCPA Member Price</t>
  </si>
  <si>
    <t xml:space="preserve">Cloud Bundle - SaaS </t>
  </si>
  <si>
    <t>Cloud Bundle - SaaS</t>
  </si>
  <si>
    <t>iCloud Migration &amp; Transition Services - Assistance Planning &amp; Migration - Project Plan, Coordination of Migration Activities</t>
  </si>
  <si>
    <t>Managed Services for i</t>
  </si>
  <si>
    <t>IBMGTS-IS04-OTC</t>
  </si>
  <si>
    <t>IBMGTS-IS05</t>
  </si>
  <si>
    <t>IBMGTS-IS06</t>
  </si>
  <si>
    <t>Additional 1 Mbps Committed Bandwidth for VPN</t>
  </si>
  <si>
    <t>MRC - Per 1 Mbps per month</t>
  </si>
  <si>
    <t>IBMGTS-IS07</t>
  </si>
  <si>
    <t>IBMGTS-IS08</t>
  </si>
  <si>
    <t>1,000 CPW (iSeries)</t>
  </si>
  <si>
    <t>OTC - Per 1,000 CPW</t>
  </si>
  <si>
    <t>IBMGTS-IS09</t>
  </si>
  <si>
    <t>1GB Memory (iSeries)</t>
  </si>
  <si>
    <t>OTC - Per 1GB Memory</t>
  </si>
  <si>
    <t>IBMGTS-IS10</t>
  </si>
  <si>
    <t>250 GB Memory (iSeries)</t>
  </si>
  <si>
    <t>OTC - Additional 250 GB of Storage (no back-up)</t>
  </si>
  <si>
    <t>IBMGTS-IS11</t>
  </si>
  <si>
    <t>Back-ups - 1GB Memory</t>
  </si>
  <si>
    <t>OTC - Additional Back-ups</t>
  </si>
  <si>
    <t>IBMGTS-IS12</t>
  </si>
  <si>
    <t>Additional VPN</t>
  </si>
  <si>
    <t>MRC - Per VPN</t>
  </si>
  <si>
    <t>IBMGTS-IS13</t>
  </si>
  <si>
    <t>MRC - Per 1,000 CPW</t>
  </si>
  <si>
    <t>IBMGTS-IS14</t>
  </si>
  <si>
    <t>MRC - Per 1GB Memory</t>
  </si>
  <si>
    <t>IBMGTS-IS15</t>
  </si>
  <si>
    <t>MRC - Additional 250 GB of Storage (no back-up)</t>
  </si>
  <si>
    <t>IBMGTS-IS16</t>
  </si>
  <si>
    <t>MRC - Additional Back-ups</t>
  </si>
  <si>
    <r>
      <rPr>
        <sz val="10"/>
        <color rgb="FF000000"/>
        <rFont val="Calibri (Body)"/>
      </rPr>
      <t>Burstable Internet Bandwidth for VPN measured at the 95</t>
    </r>
    <r>
      <rPr>
        <vertAlign val="superscript"/>
        <sz val="10"/>
        <color rgb="FF000000"/>
        <rFont val="Calibri (Body)"/>
      </rPr>
      <t>th</t>
    </r>
    <r>
      <rPr>
        <sz val="10"/>
        <color rgb="FF000000"/>
        <rFont val="Calibri (Body)"/>
      </rPr>
      <t xml:space="preserve"> percentile</t>
    </r>
  </si>
  <si>
    <t>See IBM</t>
  </si>
  <si>
    <t>IBMGTS-FB-STD13</t>
  </si>
  <si>
    <t>IBMGTS-FB-STD24</t>
  </si>
  <si>
    <t>IBMGTS-FB-STD36</t>
  </si>
  <si>
    <t>IBMGTS-FB-ENT13</t>
  </si>
  <si>
    <t>IBMGTS-FB-ENT24</t>
  </si>
  <si>
    <t>IBMGTS-FB-ENT36</t>
  </si>
  <si>
    <t>IBMGTS-FB-ENT+13</t>
  </si>
  <si>
    <t>IBMGTS-FB-ENT+24</t>
  </si>
  <si>
    <t>IBMGTS-FB-ENT+36</t>
  </si>
  <si>
    <t>Full Broker, Standard Tier: Cost and Asset Management (CAM) and Store applications
- 13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</si>
  <si>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>Full Broker, Standard Tier: Cost and Asset Management (CAM) and Store applications
- 24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</si>
  <si>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>Full Broker, Standard Tier: Cost and Asset Management (CAM) and Store applications
- 36 Month Term
- Full Broker Capacity: 10 concurrent users, 200 defined users
- CAM: $100K - $500K in average monthly monitored Cloud spend
- Store: Up to 50,000 service instances
- Resiliency: High Availability for all infrastructure nodes
- Support: 12 hours/day; 5 days/week 
- vCenter Private Cloud
- IT Service Management (ITSM) - Medium ServiceNow Integration</t>
  </si>
  <si>
    <t xml:space="preserve">Full Broker, Enterprise Tier:Cost and Asset Management (CAM) and Store applications
- 13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 </t>
  </si>
  <si>
    <t>Full Broker, Enterprise Tier:Cost and Asset Management (CAM) and Store applications
- 24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</t>
  </si>
  <si>
    <t>Full Broker, Enterprise Tier: Cost and Asset Management (CAM) and Store applications
- 36 Month Term
- Full Broker Capacity: 60 concurrent users, unlimited defined users
- CAM: $500K and higher in average monthly monitored Cloud spend
- Store: Up to 100,000 service instances
- Resiliency: High Availability for all infrastructure nodes
- Support: 24 hours/day; 7 days/week
- vCenter Private Cloud 
- IT Service Management (ITSM)</t>
  </si>
  <si>
    <t>Full Broker, Enterprise+ Tier: Cost and Asset Management (CAM) and Store applications
- 13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</si>
  <si>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Full Broker, Enterprise+ Tier: Cost and Asset Management (CAM) and Store applications
- 24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</si>
  <si>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Full Broker, Enterprise+ Tier: Cost and Asset Management (CAM) and Store applications
- 36 Month Term
- Full Broker Capacity: 200 concurrent users, unlimited defined users
- CAM: $500K and higher in average monthly monitored Cloud spend
- Store: Up to 100,000 service instances
- Resiliency: High Availability and Disaster Recovery for all infrastructure nodes
- Support: 24 hours/day; 7 days/week* (Weekend coverage only for Severity 1 issues)
- vCenter Private Cloud
- IT Service Management (ITSM) - Medium ServiceNow Integration</t>
  </si>
  <si>
    <t>Cloud Bundle - SaaS (Brokerage Standard)</t>
  </si>
  <si>
    <t>Cloud Bundle - SaaS (Brokerage Enterprise)</t>
  </si>
  <si>
    <t>Monthly (MRC)</t>
  </si>
  <si>
    <t>IEDS-107</t>
  </si>
  <si>
    <t>Cloud Managed Services (CMS) - 2</t>
  </si>
  <si>
    <t>Web Application Protector Base Fee Monthly - includes 1 Domain, 10 GB Stored NetStorage, 1 Site Sheild Map,  1 DDoS Fee Protection, 1 Security Configurations, 5 Rate Policies (Per Security Configuration), 1 Firewall Policies (Per Security Configuration), SSL Network Access (choice of all available SNI Certs EXCEPT " Wildcard SAN SNI".)</t>
  </si>
  <si>
    <t>1 per month</t>
  </si>
  <si>
    <t>IEDS-108</t>
  </si>
  <si>
    <t>Web Application Protector Usage: Commitment, Monthly, 1 - 299 Mbps</t>
  </si>
  <si>
    <t>1 per Mbps per month</t>
  </si>
  <si>
    <t>IEDS-109</t>
  </si>
  <si>
    <t>Web Application Protector Overage: Monthly, 1 - 299 Mbps</t>
  </si>
  <si>
    <t>IEDS-110</t>
  </si>
  <si>
    <t>Web Application Protector - Usage GB, Commitment, Monthly, 1 - 49,999 GB</t>
  </si>
  <si>
    <t>1 per GB per month</t>
  </si>
  <si>
    <t>IEDS-111</t>
  </si>
  <si>
    <t>Web Application Protector Overage: Monthly, 1 - 49,999 Gb</t>
  </si>
  <si>
    <t>IEDS-112</t>
  </si>
  <si>
    <t>Web Application Protector: Per Domain, 1 Domains, Month</t>
  </si>
  <si>
    <t>IEDS-113</t>
  </si>
  <si>
    <t>Web Application Protector - Additional Site Sheild Maps: (Per Map) Monthly</t>
  </si>
  <si>
    <t>Cloud Managed Services (CMS)</t>
  </si>
  <si>
    <t>IBMSN-281</t>
  </si>
  <si>
    <t>IBMGTS-ZS01</t>
  </si>
  <si>
    <t xml:space="preserve">Cloud Managed Services </t>
  </si>
  <si>
    <t>Migration &amp; Transition Services - Assistance Planning &amp; Migration - Project Plan, Coordination of Migration Activities</t>
  </si>
  <si>
    <t>IBMGTS-ZS02</t>
  </si>
  <si>
    <t>Facilities, Multi-tenant Cloud Server &amp; Storage Management of Multiple LPARs  - Storage &amp; Tape/Virtual Tape, OS, associated SW products, Site-to-Site VPN, Account Management</t>
  </si>
  <si>
    <t>IBMGTS-ZS03</t>
  </si>
  <si>
    <t>1 MSU Defined Capacity (1 MSU = 8 MIPS)</t>
  </si>
  <si>
    <t>MSU</t>
  </si>
  <si>
    <t>IBMGTS-ZS04</t>
  </si>
  <si>
    <t>Memory per 1GB</t>
  </si>
  <si>
    <t>GB</t>
  </si>
  <si>
    <t>IBMGTS-ZS05</t>
  </si>
  <si>
    <t>DASD per 1 GB</t>
  </si>
  <si>
    <t>IBMGTS-ZS06</t>
  </si>
  <si>
    <t>Virtual Tape Storage per 1 GB</t>
  </si>
  <si>
    <t>IBMGTS-ZS07</t>
  </si>
  <si>
    <t xml:space="preserve">Virtual Tape Drives (per Drive) </t>
  </si>
  <si>
    <t>Drive</t>
  </si>
  <si>
    <t>IBMGTS-ZS08</t>
  </si>
  <si>
    <t>Disaster Recovery: 8 MIPS / 1 MSU Defined Capacity</t>
  </si>
  <si>
    <t>IBMGTS-ZS09</t>
  </si>
  <si>
    <t>Disaster Recovery: Memory per 1GB</t>
  </si>
  <si>
    <t>IBMGTS-ZS10</t>
  </si>
  <si>
    <t>Disaster Recovery: DASD per 1 GB</t>
  </si>
  <si>
    <t>IBMGTS-ZS11</t>
  </si>
  <si>
    <t>Disaster Recovery: Virtual Tape Storage per GB</t>
  </si>
  <si>
    <t>IBMGTS-ZS12</t>
  </si>
  <si>
    <t xml:space="preserve">Disaster Recovery: Virtual Tape Drives (per Drive) </t>
  </si>
  <si>
    <t>IBMSN-301</t>
  </si>
  <si>
    <t>IBMSN-310</t>
  </si>
  <si>
    <t>IBMSN-320</t>
  </si>
  <si>
    <t>IBMSN-330</t>
  </si>
  <si>
    <t>IBMSN-340</t>
  </si>
  <si>
    <t>Business Stakeholder</t>
  </si>
  <si>
    <t>ITOM Visibility (IT Operations Management Visibility)</t>
  </si>
  <si>
    <t>IT Business Management Standard</t>
  </si>
  <si>
    <t xml:space="preserve">Database Encryption - Additional Sub Prod </t>
  </si>
  <si>
    <t>Database Encryption</t>
  </si>
  <si>
    <t>User</t>
  </si>
  <si>
    <t>Subscription Unit</t>
  </si>
  <si>
    <t>Annual</t>
  </si>
  <si>
    <r>
      <rPr>
        <b/>
        <sz val="10"/>
        <color theme="1"/>
        <rFont val="Calibri"/>
        <family val="2"/>
        <scheme val="minor"/>
      </rPr>
      <t xml:space="preserve">Notes: </t>
    </r>
    <r>
      <rPr>
        <sz val="10"/>
        <color theme="1"/>
        <rFont val="Calibri"/>
        <family val="2"/>
        <scheme val="minor"/>
      </rPr>
      <t xml:space="preserve">
* Statement of Work (SOW) based
* Updated 10-12-2020</t>
    </r>
  </si>
  <si>
    <t>Minimum Discount</t>
  </si>
  <si>
    <t>NTE</t>
  </si>
  <si>
    <t>CyberCampus Bundle- Large Theater 1</t>
  </si>
  <si>
    <t>IBM Cyber Campus - Large Cyber Range Theater: Installed by Union Labor</t>
  </si>
  <si>
    <t>OTC</t>
  </si>
  <si>
    <t>CyberCampus Bundle- Large Theater 2</t>
  </si>
  <si>
    <t>IBM Cyber Campus - Large Cyber Range Theater: Installed by Non-Union Labor</t>
  </si>
  <si>
    <t>Dedicated Cyber Range Annual</t>
  </si>
  <si>
    <t>IBM Cyber Campus - Dedicated Cyber Range: Annual</t>
  </si>
  <si>
    <t>Consumption Cyber Range Annual</t>
  </si>
  <si>
    <t>IBM Cyber Campus - Consumption Cyber Range: Annual</t>
  </si>
  <si>
    <t>Consumption Cyber Range Hourly</t>
  </si>
  <si>
    <t>IBM Cyber Campus - Consumption Cyber Range: Hourly Usage Fee</t>
  </si>
  <si>
    <t>Hourly</t>
  </si>
  <si>
    <t>On-Demand Instructor Lab Access - 12 Month</t>
  </si>
  <si>
    <t>IBM Cyber Campus - On-Demand Instructor Lab Access: 12 Month Subscription (Per User)</t>
  </si>
  <si>
    <t>Per User</t>
  </si>
  <si>
    <t>On-Demand Instructor Lab Access - 10 Month</t>
  </si>
  <si>
    <t>IBM Cyber Campus - On-Demand Student Lab Access: 10 Month Subscription (Per User)</t>
  </si>
  <si>
    <t>Cyber Campus Intructor Bootcamp</t>
  </si>
  <si>
    <t>IBM Cyber Campus - Instructor Bootcamp (4 Instructors)</t>
  </si>
  <si>
    <t>Per Course</t>
  </si>
  <si>
    <t>Cyber Campus - Course Mapping</t>
  </si>
  <si>
    <t>IBM Cyber Campus - Course Mapping (Single Course)</t>
  </si>
  <si>
    <t>Cyber Campus - Anatomy of an Attack</t>
  </si>
  <si>
    <t>IBM Cyber Campus - Anatomy of an Attack Experience (Single Exercise)</t>
  </si>
  <si>
    <t>Per Exercise</t>
  </si>
  <si>
    <t>Cyber Campus- Cyberattack Simulation</t>
  </si>
  <si>
    <t>IBM Cyber Campus - Cyberattack Simulation Experience (Single Exercise)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</si>
</sst>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_-&quot;$&quot;* \(#,##0.00\)_-;_-&quot;$&quot;* &quot;-&quot;??;_-@_-"/>
    <numFmt numFmtId="165" formatCode="&quot;$&quot;#,##0.0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 (Body)"/>
    </font>
    <font>
      <vertAlign val="superscript"/>
      <sz val="10"/>
      <color rgb="FF000000"/>
      <name val="Calibri (Body)"/>
    </font>
    <font>
      <sz val="9"/>
      <color indexed="8"/>
      <name val="Calibri"/>
      <family val="2"/>
    </font>
    <font>
      <sz val="12"/>
      <color rgb="FF0000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44" fontId="3" fillId="2" borderId="2" xfId="1" applyNumberFormat="1" applyFont="1" applyFill="1" applyBorder="1" applyAlignment="1" applyProtection="1">
      <alignment horizontal="center" wrapText="1"/>
      <protection hidden="1"/>
    </xf>
    <xf numFmtId="10" fontId="3" fillId="2" borderId="2" xfId="3" applyNumberFormat="1" applyFont="1" applyFill="1" applyBorder="1" applyAlignment="1" applyProtection="1">
      <alignment horizontal="center" wrapText="1"/>
      <protection hidden="1"/>
    </xf>
    <xf numFmtId="44" fontId="3" fillId="2" borderId="1" xfId="1" applyNumberFormat="1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3" borderId="3" xfId="0" applyFont="1" applyFill="1" applyBorder="1" applyAlignment="1" applyProtection="1">
      <alignment horizontal="center" vertical="top" wrapText="1"/>
      <protection hidden="1"/>
    </xf>
    <xf numFmtId="0" fontId="5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vertical="top" wrapText="1"/>
    </xf>
    <xf numFmtId="44" fontId="4" fillId="3" borderId="3" xfId="1" applyNumberFormat="1" applyFont="1" applyFill="1" applyBorder="1" applyAlignment="1" applyProtection="1">
      <alignment horizontal="center" vertical="top" wrapText="1"/>
      <protection hidden="1"/>
    </xf>
    <xf numFmtId="10" fontId="4" fillId="3" borderId="3" xfId="3" applyNumberFormat="1" applyFont="1" applyFill="1" applyBorder="1" applyAlignment="1" applyProtection="1">
      <alignment horizontal="center" vertical="top" wrapText="1"/>
      <protection hidden="1"/>
    </xf>
    <xf numFmtId="44" fontId="6" fillId="3" borderId="3" xfId="1" applyNumberFormat="1" applyFont="1" applyFill="1" applyBorder="1" applyAlignment="1">
      <alignment vertical="top"/>
    </xf>
    <xf numFmtId="0" fontId="0" fillId="3" borderId="0" xfId="0" applyFill="1"/>
    <xf numFmtId="44" fontId="4" fillId="3" borderId="1" xfId="1" applyNumberFormat="1" applyFont="1" applyFill="1" applyBorder="1" applyAlignment="1" applyProtection="1">
      <alignment horizontal="center" vertical="top" wrapText="1"/>
      <protection hidden="1"/>
    </xf>
    <xf numFmtId="49" fontId="4" fillId="3" borderId="3" xfId="0" applyNumberFormat="1" applyFont="1" applyFill="1" applyBorder="1" applyAlignment="1" applyProtection="1">
      <alignment horizontal="center" vertical="top" wrapText="1"/>
      <protection locked="0"/>
    </xf>
    <xf numFmtId="49" fontId="4" fillId="3" borderId="3" xfId="0" applyNumberFormat="1" applyFont="1" applyFill="1" applyBorder="1" applyAlignment="1" applyProtection="1">
      <alignment vertical="top" wrapText="1"/>
      <protection locked="0"/>
    </xf>
    <xf numFmtId="49" fontId="4" fillId="3" borderId="3" xfId="0" applyNumberFormat="1" applyFont="1" applyFill="1" applyBorder="1" applyAlignment="1" applyProtection="1">
      <alignment horizontal="center" vertical="top"/>
      <protection locked="0"/>
    </xf>
    <xf numFmtId="44" fontId="4" fillId="3" borderId="3" xfId="1" applyNumberFormat="1" applyFont="1" applyFill="1" applyBorder="1" applyAlignment="1" applyProtection="1">
      <alignment vertical="top"/>
      <protection locked="0"/>
    </xf>
    <xf numFmtId="10" fontId="4" fillId="3" borderId="3" xfId="3" applyNumberFormat="1" applyFont="1" applyFill="1" applyBorder="1" applyAlignment="1" applyProtection="1">
      <alignment horizontal="center" vertical="top"/>
      <protection hidden="1"/>
    </xf>
    <xf numFmtId="0" fontId="6" fillId="3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top"/>
    </xf>
    <xf numFmtId="44" fontId="6" fillId="3" borderId="3" xfId="2" applyFont="1" applyFill="1" applyBorder="1" applyAlignment="1">
      <alignment vertical="top" wrapText="1"/>
    </xf>
    <xf numFmtId="0" fontId="4" fillId="3" borderId="0" xfId="0" applyFont="1" applyFill="1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4" fontId="4" fillId="3" borderId="3" xfId="2" applyFont="1" applyFill="1" applyBorder="1" applyAlignment="1">
      <alignment vertical="top"/>
    </xf>
    <xf numFmtId="10" fontId="6" fillId="3" borderId="3" xfId="3" applyNumberFormat="1" applyFont="1" applyFill="1" applyBorder="1" applyAlignment="1" applyProtection="1">
      <alignment horizontal="center" vertical="top"/>
      <protection hidden="1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0" fontId="10" fillId="3" borderId="3" xfId="0" applyFont="1" applyFill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top" readingOrder="1"/>
    </xf>
    <xf numFmtId="49" fontId="12" fillId="0" borderId="3" xfId="0" applyNumberFormat="1" applyFont="1" applyBorder="1" applyAlignment="1">
      <alignment horizontal="left" vertical="top" wrapText="1" readingOrder="1"/>
    </xf>
    <xf numFmtId="164" fontId="12" fillId="0" borderId="3" xfId="0" applyNumberFormat="1" applyFont="1" applyBorder="1" applyAlignment="1">
      <alignment horizontal="center" vertical="top"/>
    </xf>
    <xf numFmtId="10" fontId="12" fillId="0" borderId="3" xfId="0" applyNumberFormat="1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center" vertical="center" readingOrder="1"/>
    </xf>
    <xf numFmtId="49" fontId="12" fillId="0" borderId="3" xfId="0" applyNumberFormat="1" applyFont="1" applyBorder="1" applyAlignment="1">
      <alignment horizontal="left" vertical="center" wrapText="1" readingOrder="1"/>
    </xf>
    <xf numFmtId="164" fontId="12" fillId="0" borderId="3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44" fontId="6" fillId="3" borderId="3" xfId="1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4" fontId="4" fillId="3" borderId="3" xfId="1" applyNumberFormat="1" applyFont="1" applyFill="1" applyBorder="1" applyAlignment="1" applyProtection="1">
      <alignment horizontal="center" vertical="center" wrapText="1"/>
      <protection hidden="1"/>
    </xf>
    <xf numFmtId="10" fontId="4" fillId="3" borderId="3" xfId="3" applyNumberFormat="1" applyFont="1" applyFill="1" applyBorder="1" applyAlignment="1" applyProtection="1">
      <alignment horizontal="center" vertical="center" wrapText="1"/>
      <protection hidden="1"/>
    </xf>
    <xf numFmtId="44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4" fontId="6" fillId="3" borderId="0" xfId="1" applyNumberFormat="1" applyFont="1" applyFill="1" applyBorder="1" applyAlignment="1">
      <alignment vertical="top"/>
    </xf>
    <xf numFmtId="0" fontId="15" fillId="3" borderId="0" xfId="0" applyFont="1" applyFill="1"/>
    <xf numFmtId="0" fontId="15" fillId="0" borderId="0" xfId="0" applyFont="1"/>
    <xf numFmtId="49" fontId="16" fillId="0" borderId="3" xfId="0" applyNumberFormat="1" applyFont="1" applyBorder="1" applyAlignment="1">
      <alignment horizontal="center" vertical="top" readingOrder="1"/>
    </xf>
    <xf numFmtId="49" fontId="16" fillId="0" borderId="3" xfId="0" applyNumberFormat="1" applyFont="1" applyBorder="1" applyAlignment="1">
      <alignment horizontal="left" vertical="top" wrapText="1" readingOrder="1"/>
    </xf>
    <xf numFmtId="164" fontId="16" fillId="0" borderId="3" xfId="0" applyNumberFormat="1" applyFont="1" applyBorder="1" applyAlignment="1">
      <alignment horizontal="center" vertical="top"/>
    </xf>
    <xf numFmtId="10" fontId="16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/>
    </xf>
    <xf numFmtId="49" fontId="16" fillId="3" borderId="0" xfId="0" applyNumberFormat="1" applyFont="1" applyFill="1" applyAlignment="1">
      <alignment horizontal="center" vertical="top" readingOrder="1"/>
    </xf>
    <xf numFmtId="49" fontId="16" fillId="3" borderId="0" xfId="0" applyNumberFormat="1" applyFont="1" applyFill="1" applyAlignment="1">
      <alignment horizontal="left" vertical="top" wrapText="1" readingOrder="1"/>
    </xf>
    <xf numFmtId="164" fontId="16" fillId="3" borderId="0" xfId="0" applyNumberFormat="1" applyFont="1" applyFill="1" applyAlignment="1">
      <alignment horizontal="center" vertical="top"/>
    </xf>
    <xf numFmtId="10" fontId="16" fillId="3" borderId="0" xfId="0" applyNumberFormat="1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wrapText="1"/>
    </xf>
    <xf numFmtId="44" fontId="3" fillId="2" borderId="2" xfId="2" applyFont="1" applyFill="1" applyBorder="1" applyAlignment="1" applyProtection="1">
      <alignment horizontal="center" wrapText="1"/>
      <protection hidden="1"/>
    </xf>
    <xf numFmtId="44" fontId="3" fillId="2" borderId="1" xfId="2" applyFont="1" applyFill="1" applyBorder="1" applyAlignment="1" applyProtection="1">
      <alignment horizontal="center" wrapText="1"/>
      <protection hidden="1"/>
    </xf>
    <xf numFmtId="44" fontId="0" fillId="0" borderId="0" xfId="2" applyFont="1"/>
    <xf numFmtId="9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5843-B2D9-6D40-AE75-BCBA15FE4F5D}">
  <dimension ref="A1:Z233"/>
  <sheetViews>
    <sheetView tabSelected="1" zoomScale="120" zoomScaleNormal="120" workbookViewId="0">
      <pane ySplit="3" topLeftCell="A4" activePane="bottomLeft" state="frozen"/>
      <selection pane="bottomLeft" activeCell="A2" sqref="A2:B2"/>
    </sheetView>
  </sheetViews>
  <sheetFormatPr defaultColWidth="10.796875" defaultRowHeight="15.6"/>
  <cols>
    <col min="1" max="1" width="16.796875" style="7" customWidth="1"/>
    <col min="2" max="2" width="29.69921875" customWidth="1"/>
    <col min="3" max="3" width="55.19921875" customWidth="1"/>
    <col min="4" max="4" width="34.5" customWidth="1"/>
    <col min="5" max="5" width="11.69921875" customWidth="1"/>
    <col min="6" max="6" width="11.5" customWidth="1"/>
  </cols>
  <sheetData>
    <row r="1" spans="1:26" ht="21">
      <c r="A1" s="70" t="s">
        <v>144</v>
      </c>
      <c r="B1" s="70"/>
      <c r="C1" s="70"/>
      <c r="D1" s="70"/>
      <c r="E1" s="70"/>
      <c r="F1" s="70"/>
      <c r="G1" s="70"/>
      <c r="H1" s="14"/>
      <c r="I1" s="14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46.95" customHeight="1">
      <c r="A2" s="71" t="s">
        <v>258</v>
      </c>
      <c r="B2" s="71"/>
      <c r="C2" s="14"/>
      <c r="D2" s="14"/>
      <c r="E2" s="14"/>
      <c r="F2" s="14"/>
      <c r="G2" s="14"/>
      <c r="H2" s="14"/>
      <c r="I2" s="14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24.6">
      <c r="A3" s="2" t="s">
        <v>2</v>
      </c>
      <c r="B3" s="3" t="s">
        <v>0</v>
      </c>
      <c r="C3" s="3" t="s">
        <v>1</v>
      </c>
      <c r="D3" s="2" t="s">
        <v>3</v>
      </c>
      <c r="E3" s="4" t="s">
        <v>4</v>
      </c>
      <c r="F3" s="5" t="s">
        <v>139</v>
      </c>
      <c r="G3" s="6" t="s">
        <v>140</v>
      </c>
      <c r="H3" s="14"/>
      <c r="I3" s="14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44" customFormat="1" ht="27" customHeight="1">
      <c r="A4" s="45" t="s">
        <v>134</v>
      </c>
      <c r="B4" s="46" t="s">
        <v>133</v>
      </c>
      <c r="C4" s="47" t="s">
        <v>128</v>
      </c>
      <c r="D4" s="45" t="s">
        <v>132</v>
      </c>
      <c r="E4" s="48">
        <v>15000</v>
      </c>
      <c r="F4" s="49">
        <v>0.03</v>
      </c>
      <c r="G4" s="41">
        <v>14550</v>
      </c>
      <c r="H4" s="42"/>
      <c r="I4" s="42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s="44" customFormat="1" ht="27" customHeight="1">
      <c r="A5" s="45" t="s">
        <v>135</v>
      </c>
      <c r="B5" s="46" t="s">
        <v>133</v>
      </c>
      <c r="C5" s="47" t="s">
        <v>129</v>
      </c>
      <c r="D5" s="45" t="s">
        <v>132</v>
      </c>
      <c r="E5" s="48">
        <v>20000</v>
      </c>
      <c r="F5" s="49">
        <v>0.03</v>
      </c>
      <c r="G5" s="41">
        <v>19400</v>
      </c>
      <c r="H5" s="42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s="44" customFormat="1" ht="27" customHeight="1">
      <c r="A6" s="45" t="s">
        <v>136</v>
      </c>
      <c r="B6" s="46" t="s">
        <v>133</v>
      </c>
      <c r="C6" s="47" t="s">
        <v>130</v>
      </c>
      <c r="D6" s="45" t="s">
        <v>132</v>
      </c>
      <c r="E6" s="48">
        <v>30000</v>
      </c>
      <c r="F6" s="49">
        <v>0.03</v>
      </c>
      <c r="G6" s="41">
        <v>29100</v>
      </c>
      <c r="H6" s="42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s="44" customFormat="1" ht="27" customHeight="1">
      <c r="A7" s="45" t="s">
        <v>137</v>
      </c>
      <c r="B7" s="46" t="s">
        <v>133</v>
      </c>
      <c r="C7" s="47" t="s">
        <v>131</v>
      </c>
      <c r="D7" s="45" t="s">
        <v>132</v>
      </c>
      <c r="E7" s="48">
        <v>60000</v>
      </c>
      <c r="F7" s="49">
        <v>0.03</v>
      </c>
      <c r="G7" s="41">
        <v>58200</v>
      </c>
      <c r="H7" s="42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44" customFormat="1" ht="27" customHeight="1">
      <c r="A8" s="45" t="s">
        <v>145</v>
      </c>
      <c r="B8" s="46" t="s">
        <v>133</v>
      </c>
      <c r="C8" s="47" t="s">
        <v>143</v>
      </c>
      <c r="D8" s="45" t="s">
        <v>138</v>
      </c>
      <c r="E8" s="48">
        <v>5000</v>
      </c>
      <c r="F8" s="49">
        <v>0.03</v>
      </c>
      <c r="G8" s="50">
        <v>4850</v>
      </c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44" customFormat="1" ht="27" customHeight="1">
      <c r="A9" s="45" t="s">
        <v>146</v>
      </c>
      <c r="B9" s="46" t="s">
        <v>215</v>
      </c>
      <c r="C9" s="47" t="s">
        <v>143</v>
      </c>
      <c r="D9" s="45" t="s">
        <v>138</v>
      </c>
      <c r="E9" s="48">
        <v>5000</v>
      </c>
      <c r="F9" s="49">
        <v>0.03</v>
      </c>
      <c r="G9" s="50">
        <v>4850</v>
      </c>
      <c r="H9" s="42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>
      <c r="A10" s="8" t="s">
        <v>147</v>
      </c>
      <c r="B10" s="9" t="s">
        <v>215</v>
      </c>
      <c r="C10" s="10" t="s">
        <v>148</v>
      </c>
      <c r="D10" s="8" t="s">
        <v>149</v>
      </c>
      <c r="E10" s="11">
        <v>21</v>
      </c>
      <c r="F10" s="12">
        <v>0.03</v>
      </c>
      <c r="G10" s="15">
        <v>20.37</v>
      </c>
      <c r="H10" s="14"/>
      <c r="I10" s="14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6.05" customHeight="1">
      <c r="A11" s="8" t="s">
        <v>150</v>
      </c>
      <c r="B11" s="9" t="s">
        <v>215</v>
      </c>
      <c r="C11" s="32" t="s">
        <v>174</v>
      </c>
      <c r="D11" s="8" t="s">
        <v>149</v>
      </c>
      <c r="E11" s="11">
        <v>140</v>
      </c>
      <c r="F11" s="12">
        <v>0.03</v>
      </c>
      <c r="G11" s="15">
        <v>135.79999999999998</v>
      </c>
      <c r="H11" s="14"/>
      <c r="I11" s="14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>
      <c r="A12" s="8" t="s">
        <v>151</v>
      </c>
      <c r="B12" s="9" t="s">
        <v>215</v>
      </c>
      <c r="C12" s="10" t="s">
        <v>152</v>
      </c>
      <c r="D12" s="8" t="s">
        <v>153</v>
      </c>
      <c r="E12" s="11">
        <v>101</v>
      </c>
      <c r="F12" s="12">
        <v>0.03</v>
      </c>
      <c r="G12" s="15">
        <v>97.97</v>
      </c>
      <c r="H12" s="14"/>
      <c r="I12" s="14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>
      <c r="A13" s="8" t="s">
        <v>154</v>
      </c>
      <c r="B13" s="9" t="s">
        <v>215</v>
      </c>
      <c r="C13" s="10" t="s">
        <v>155</v>
      </c>
      <c r="D13" s="8" t="s">
        <v>156</v>
      </c>
      <c r="E13" s="11">
        <v>22</v>
      </c>
      <c r="F13" s="12">
        <v>0.03</v>
      </c>
      <c r="G13" s="15">
        <v>21.34</v>
      </c>
      <c r="H13" s="14"/>
      <c r="I13" s="14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>
      <c r="A14" s="8" t="s">
        <v>157</v>
      </c>
      <c r="B14" s="9" t="s">
        <v>215</v>
      </c>
      <c r="C14" s="10" t="s">
        <v>158</v>
      </c>
      <c r="D14" s="8" t="s">
        <v>159</v>
      </c>
      <c r="E14" s="11">
        <v>102</v>
      </c>
      <c r="F14" s="12">
        <v>0.03</v>
      </c>
      <c r="G14" s="15">
        <v>98.94</v>
      </c>
      <c r="H14" s="14"/>
      <c r="I14" s="14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>
      <c r="A15" s="8" t="s">
        <v>160</v>
      </c>
      <c r="B15" s="9" t="s">
        <v>215</v>
      </c>
      <c r="C15" s="10" t="s">
        <v>161</v>
      </c>
      <c r="D15" s="8" t="s">
        <v>162</v>
      </c>
      <c r="E15" s="11">
        <v>0.36</v>
      </c>
      <c r="F15" s="12">
        <v>0.03</v>
      </c>
      <c r="G15" s="15">
        <v>0.34919999999999995</v>
      </c>
      <c r="H15" s="14"/>
      <c r="I15" s="14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>
      <c r="A16" s="8" t="s">
        <v>163</v>
      </c>
      <c r="B16" s="9" t="s">
        <v>215</v>
      </c>
      <c r="C16" s="10" t="s">
        <v>164</v>
      </c>
      <c r="D16" s="8" t="s">
        <v>165</v>
      </c>
      <c r="E16" s="11">
        <v>70</v>
      </c>
      <c r="F16" s="12">
        <v>0.03</v>
      </c>
      <c r="G16" s="15">
        <v>67.899999999999991</v>
      </c>
      <c r="H16" s="14"/>
      <c r="I16" s="1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>
      <c r="A17" s="8" t="s">
        <v>166</v>
      </c>
      <c r="B17" s="9" t="s">
        <v>215</v>
      </c>
      <c r="C17" s="10" t="s">
        <v>152</v>
      </c>
      <c r="D17" s="8" t="s">
        <v>167</v>
      </c>
      <c r="E17" s="11">
        <v>101</v>
      </c>
      <c r="F17" s="12">
        <v>0.03</v>
      </c>
      <c r="G17" s="15">
        <v>97.97</v>
      </c>
      <c r="H17" s="14"/>
      <c r="I17" s="14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>
      <c r="A18" s="8" t="s">
        <v>168</v>
      </c>
      <c r="B18" s="9" t="s">
        <v>215</v>
      </c>
      <c r="C18" s="10" t="s">
        <v>155</v>
      </c>
      <c r="D18" s="8" t="s">
        <v>169</v>
      </c>
      <c r="E18" s="11">
        <v>22</v>
      </c>
      <c r="F18" s="12">
        <v>0.03</v>
      </c>
      <c r="G18" s="15">
        <v>21.34</v>
      </c>
      <c r="H18" s="14"/>
      <c r="I18" s="14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>
      <c r="A19" s="8" t="s">
        <v>170</v>
      </c>
      <c r="B19" s="9" t="s">
        <v>215</v>
      </c>
      <c r="C19" s="10" t="s">
        <v>158</v>
      </c>
      <c r="D19" s="8" t="s">
        <v>171</v>
      </c>
      <c r="E19" s="11">
        <v>102</v>
      </c>
      <c r="F19" s="12">
        <v>0.03</v>
      </c>
      <c r="G19" s="15">
        <v>98.94</v>
      </c>
      <c r="H19" s="14"/>
      <c r="I19" s="14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>
      <c r="A20" s="8" t="s">
        <v>172</v>
      </c>
      <c r="B20" s="9" t="s">
        <v>215</v>
      </c>
      <c r="C20" s="10" t="s">
        <v>161</v>
      </c>
      <c r="D20" s="8" t="s">
        <v>173</v>
      </c>
      <c r="E20" s="11">
        <v>0.28000000000000003</v>
      </c>
      <c r="F20" s="12">
        <v>0.03</v>
      </c>
      <c r="G20" s="15">
        <v>0.27160000000000001</v>
      </c>
      <c r="H20" s="14"/>
      <c r="I20" s="14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s="52" customFormat="1" ht="81" customHeight="1">
      <c r="A21" s="45" t="s">
        <v>197</v>
      </c>
      <c r="B21" s="46" t="s">
        <v>198</v>
      </c>
      <c r="C21" s="47" t="s">
        <v>199</v>
      </c>
      <c r="D21" s="45" t="s">
        <v>200</v>
      </c>
      <c r="E21" s="48">
        <v>18700</v>
      </c>
      <c r="F21" s="49">
        <v>0.03</v>
      </c>
      <c r="G21" s="50">
        <f t="shared" ref="G21:G27" si="0">E21*0.97</f>
        <v>18139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6" ht="13.95" customHeight="1">
      <c r="A22" s="8" t="s">
        <v>201</v>
      </c>
      <c r="B22" s="9" t="s">
        <v>198</v>
      </c>
      <c r="C22" s="10" t="s">
        <v>202</v>
      </c>
      <c r="D22" s="8" t="s">
        <v>203</v>
      </c>
      <c r="E22" s="11">
        <v>324.93</v>
      </c>
      <c r="F22" s="12">
        <v>0.03</v>
      </c>
      <c r="G22" s="15">
        <f t="shared" si="0"/>
        <v>315.18209999999999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6" ht="13.95" customHeight="1">
      <c r="A23" s="8" t="s">
        <v>204</v>
      </c>
      <c r="B23" s="9" t="s">
        <v>198</v>
      </c>
      <c r="C23" s="10" t="s">
        <v>205</v>
      </c>
      <c r="D23" s="8" t="s">
        <v>203</v>
      </c>
      <c r="E23" s="11">
        <v>324.93</v>
      </c>
      <c r="F23" s="12">
        <v>0.03</v>
      </c>
      <c r="G23" s="15">
        <f t="shared" si="0"/>
        <v>315.18209999999999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6" ht="13.95" customHeight="1">
      <c r="A24" s="8" t="s">
        <v>206</v>
      </c>
      <c r="B24" s="9" t="s">
        <v>198</v>
      </c>
      <c r="C24" s="10" t="s">
        <v>207</v>
      </c>
      <c r="D24" s="8" t="s">
        <v>208</v>
      </c>
      <c r="E24" s="11">
        <v>1.625</v>
      </c>
      <c r="F24" s="12">
        <v>0.03</v>
      </c>
      <c r="G24" s="15">
        <f t="shared" si="0"/>
        <v>1.5762499999999999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6" ht="13.95" customHeight="1">
      <c r="A25" s="8" t="s">
        <v>209</v>
      </c>
      <c r="B25" s="9" t="s">
        <v>198</v>
      </c>
      <c r="C25" s="10" t="s">
        <v>210</v>
      </c>
      <c r="D25" s="8" t="s">
        <v>208</v>
      </c>
      <c r="E25" s="11">
        <v>1.625</v>
      </c>
      <c r="F25" s="12">
        <v>0.03</v>
      </c>
      <c r="G25" s="15">
        <f t="shared" si="0"/>
        <v>1.5762499999999999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6" ht="13.95" customHeight="1">
      <c r="A26" s="8" t="s">
        <v>211</v>
      </c>
      <c r="B26" s="9" t="s">
        <v>198</v>
      </c>
      <c r="C26" s="10" t="s">
        <v>212</v>
      </c>
      <c r="D26" s="8" t="s">
        <v>200</v>
      </c>
      <c r="E26" s="11">
        <v>1400</v>
      </c>
      <c r="F26" s="12">
        <v>0.03</v>
      </c>
      <c r="G26" s="15">
        <f t="shared" si="0"/>
        <v>1358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6" ht="13.95" customHeight="1">
      <c r="A27" s="8" t="s">
        <v>213</v>
      </c>
      <c r="B27" s="9" t="s">
        <v>198</v>
      </c>
      <c r="C27" s="10" t="s">
        <v>214</v>
      </c>
      <c r="D27" s="8" t="s">
        <v>200</v>
      </c>
      <c r="E27" s="11">
        <v>16000</v>
      </c>
      <c r="F27" s="12">
        <v>0.03</v>
      </c>
      <c r="G27" s="15">
        <f t="shared" si="0"/>
        <v>15520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6">
      <c r="A28" s="16" t="s">
        <v>57</v>
      </c>
      <c r="B28" s="17" t="s">
        <v>24</v>
      </c>
      <c r="C28" s="17" t="s">
        <v>5</v>
      </c>
      <c r="D28" s="18" t="s">
        <v>6</v>
      </c>
      <c r="E28" s="19">
        <v>8</v>
      </c>
      <c r="F28" s="20">
        <v>0.03</v>
      </c>
      <c r="G28" s="13">
        <v>7.76</v>
      </c>
      <c r="H28" s="14"/>
      <c r="I28" s="14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>
      <c r="A29" s="16" t="s">
        <v>56</v>
      </c>
      <c r="B29" s="17" t="s">
        <v>24</v>
      </c>
      <c r="C29" s="17" t="s">
        <v>25</v>
      </c>
      <c r="D29" s="18" t="s">
        <v>6</v>
      </c>
      <c r="E29" s="19">
        <v>14</v>
      </c>
      <c r="F29" s="20">
        <v>0.03</v>
      </c>
      <c r="G29" s="13">
        <v>13.58</v>
      </c>
      <c r="H29" s="14"/>
      <c r="I29" s="1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>
      <c r="A30" s="16" t="s">
        <v>55</v>
      </c>
      <c r="B30" s="17" t="s">
        <v>24</v>
      </c>
      <c r="C30" s="17" t="s">
        <v>7</v>
      </c>
      <c r="D30" s="18" t="s">
        <v>6</v>
      </c>
      <c r="E30" s="19">
        <v>7</v>
      </c>
      <c r="F30" s="20">
        <v>0.03</v>
      </c>
      <c r="G30" s="13">
        <v>6.79</v>
      </c>
      <c r="H30" s="14"/>
      <c r="I30" s="14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>
      <c r="A31" s="16" t="s">
        <v>54</v>
      </c>
      <c r="B31" s="17" t="s">
        <v>24</v>
      </c>
      <c r="C31" s="17" t="s">
        <v>26</v>
      </c>
      <c r="D31" s="18" t="s">
        <v>6</v>
      </c>
      <c r="E31" s="19">
        <v>17</v>
      </c>
      <c r="F31" s="20">
        <v>0.03</v>
      </c>
      <c r="G31" s="13">
        <v>16.489999999999998</v>
      </c>
      <c r="H31" s="14"/>
      <c r="I31" s="14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>
      <c r="A32" s="16" t="s">
        <v>53</v>
      </c>
      <c r="B32" s="17" t="s">
        <v>24</v>
      </c>
      <c r="C32" s="17" t="s">
        <v>8</v>
      </c>
      <c r="D32" s="18" t="s">
        <v>6</v>
      </c>
      <c r="E32" s="19">
        <v>6</v>
      </c>
      <c r="F32" s="20">
        <v>0.03</v>
      </c>
      <c r="G32" s="13">
        <v>5.82</v>
      </c>
      <c r="H32" s="14"/>
      <c r="I32" s="14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>
      <c r="A33" s="16" t="s">
        <v>52</v>
      </c>
      <c r="B33" s="17" t="s">
        <v>24</v>
      </c>
      <c r="C33" s="17" t="s">
        <v>9</v>
      </c>
      <c r="D33" s="18" t="s">
        <v>6</v>
      </c>
      <c r="E33" s="19">
        <v>13</v>
      </c>
      <c r="F33" s="20">
        <v>0.03</v>
      </c>
      <c r="G33" s="13">
        <v>12.61</v>
      </c>
      <c r="H33" s="14"/>
      <c r="I33" s="14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>
      <c r="A34" s="16" t="s">
        <v>51</v>
      </c>
      <c r="B34" s="17" t="s">
        <v>24</v>
      </c>
      <c r="C34" s="17" t="s">
        <v>27</v>
      </c>
      <c r="D34" s="18" t="s">
        <v>6</v>
      </c>
      <c r="E34" s="19">
        <v>26</v>
      </c>
      <c r="F34" s="20">
        <v>0.03</v>
      </c>
      <c r="G34" s="13">
        <v>25.22</v>
      </c>
      <c r="H34" s="14"/>
      <c r="I34" s="14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>
      <c r="A35" s="16" t="s">
        <v>50</v>
      </c>
      <c r="B35" s="17" t="s">
        <v>24</v>
      </c>
      <c r="C35" s="17" t="s">
        <v>10</v>
      </c>
      <c r="D35" s="18" t="s">
        <v>6</v>
      </c>
      <c r="E35" s="19">
        <v>0.5</v>
      </c>
      <c r="F35" s="20">
        <v>0.03</v>
      </c>
      <c r="G35" s="13">
        <v>0.48499999999999999</v>
      </c>
      <c r="H35" s="14"/>
      <c r="I35" s="14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>
      <c r="A36" s="16" t="s">
        <v>49</v>
      </c>
      <c r="B36" s="17" t="s">
        <v>24</v>
      </c>
      <c r="C36" s="17" t="s">
        <v>11</v>
      </c>
      <c r="D36" s="18" t="s">
        <v>6</v>
      </c>
      <c r="E36" s="19">
        <v>1</v>
      </c>
      <c r="F36" s="20">
        <v>0.03</v>
      </c>
      <c r="G36" s="13">
        <v>0.97</v>
      </c>
      <c r="H36" s="14"/>
      <c r="I36" s="14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>
      <c r="A37" s="16" t="s">
        <v>48</v>
      </c>
      <c r="B37" s="17" t="s">
        <v>141</v>
      </c>
      <c r="C37" s="17" t="s">
        <v>28</v>
      </c>
      <c r="D37" s="18" t="s">
        <v>12</v>
      </c>
      <c r="E37" s="19">
        <v>100</v>
      </c>
      <c r="F37" s="20">
        <v>0.03</v>
      </c>
      <c r="G37" s="13">
        <v>97</v>
      </c>
      <c r="H37" s="14"/>
      <c r="I37" s="14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>
      <c r="A38" s="16" t="s">
        <v>47</v>
      </c>
      <c r="B38" s="17" t="s">
        <v>141</v>
      </c>
      <c r="C38" s="17" t="s">
        <v>29</v>
      </c>
      <c r="D38" s="18" t="s">
        <v>12</v>
      </c>
      <c r="E38" s="19">
        <v>150</v>
      </c>
      <c r="F38" s="20">
        <v>0.03</v>
      </c>
      <c r="G38" s="13">
        <v>145.5</v>
      </c>
      <c r="H38" s="14"/>
      <c r="I38" s="1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>
      <c r="A39" s="16" t="s">
        <v>46</v>
      </c>
      <c r="B39" s="17" t="s">
        <v>141</v>
      </c>
      <c r="C39" s="17" t="s">
        <v>58</v>
      </c>
      <c r="D39" s="18" t="s">
        <v>12</v>
      </c>
      <c r="E39" s="19">
        <v>25</v>
      </c>
      <c r="F39" s="20">
        <v>0.03</v>
      </c>
      <c r="G39" s="13">
        <v>24.25</v>
      </c>
      <c r="H39" s="14"/>
      <c r="I39" s="14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s="1" customFormat="1" ht="12">
      <c r="A40" s="16" t="s">
        <v>45</v>
      </c>
      <c r="B40" s="17" t="s">
        <v>141</v>
      </c>
      <c r="C40" s="17" t="s">
        <v>30</v>
      </c>
      <c r="D40" s="18" t="s">
        <v>12</v>
      </c>
      <c r="E40" s="19">
        <v>125</v>
      </c>
      <c r="F40" s="20">
        <v>0.03</v>
      </c>
      <c r="G40" s="13">
        <v>121.25</v>
      </c>
      <c r="H40" s="24"/>
      <c r="I40" s="2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16" t="s">
        <v>44</v>
      </c>
      <c r="B41" s="17" t="s">
        <v>141</v>
      </c>
      <c r="C41" s="17" t="s">
        <v>13</v>
      </c>
      <c r="D41" s="18" t="s">
        <v>12</v>
      </c>
      <c r="E41" s="19">
        <v>125</v>
      </c>
      <c r="F41" s="20">
        <v>0.03</v>
      </c>
      <c r="G41" s="13">
        <v>121.25</v>
      </c>
      <c r="H41" s="14"/>
      <c r="I41" s="14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>
      <c r="A42" s="16" t="s">
        <v>43</v>
      </c>
      <c r="B42" s="17" t="s">
        <v>141</v>
      </c>
      <c r="C42" s="17" t="s">
        <v>14</v>
      </c>
      <c r="D42" s="18" t="s">
        <v>12</v>
      </c>
      <c r="E42" s="19">
        <v>35</v>
      </c>
      <c r="F42" s="20">
        <v>0.03</v>
      </c>
      <c r="G42" s="13">
        <v>33.949999999999996</v>
      </c>
      <c r="H42" s="14"/>
      <c r="I42" s="14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>
      <c r="A43" s="16" t="s">
        <v>42</v>
      </c>
      <c r="B43" s="17" t="s">
        <v>141</v>
      </c>
      <c r="C43" s="17" t="s">
        <v>15</v>
      </c>
      <c r="D43" s="18" t="s">
        <v>12</v>
      </c>
      <c r="E43" s="19">
        <v>1250</v>
      </c>
      <c r="F43" s="20">
        <v>0.03</v>
      </c>
      <c r="G43" s="13">
        <v>1212.5</v>
      </c>
      <c r="H43" s="14"/>
      <c r="I43" s="14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>
      <c r="A44" s="16" t="s">
        <v>41</v>
      </c>
      <c r="B44" s="17" t="s">
        <v>141</v>
      </c>
      <c r="C44" s="17" t="s">
        <v>16</v>
      </c>
      <c r="D44" s="18" t="s">
        <v>12</v>
      </c>
      <c r="E44" s="19">
        <v>75</v>
      </c>
      <c r="F44" s="20">
        <v>0.03</v>
      </c>
      <c r="G44" s="13">
        <v>72.75</v>
      </c>
      <c r="H44" s="14"/>
      <c r="I44" s="14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>
      <c r="A45" s="16" t="s">
        <v>40</v>
      </c>
      <c r="B45" s="17" t="s">
        <v>141</v>
      </c>
      <c r="C45" s="17" t="s">
        <v>17</v>
      </c>
      <c r="D45" s="18" t="s">
        <v>12</v>
      </c>
      <c r="E45" s="19">
        <v>30</v>
      </c>
      <c r="F45" s="20">
        <v>0.03</v>
      </c>
      <c r="G45" s="13">
        <v>29.099999999999998</v>
      </c>
      <c r="H45" s="14"/>
      <c r="I45" s="14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>
      <c r="A46" s="16" t="s">
        <v>39</v>
      </c>
      <c r="B46" s="17" t="s">
        <v>141</v>
      </c>
      <c r="C46" s="17" t="s">
        <v>18</v>
      </c>
      <c r="D46" s="18" t="s">
        <v>12</v>
      </c>
      <c r="E46" s="19">
        <v>75</v>
      </c>
      <c r="F46" s="20">
        <v>0.03</v>
      </c>
      <c r="G46" s="13">
        <v>72.75</v>
      </c>
      <c r="H46" s="14"/>
      <c r="I46" s="14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>
      <c r="A47" s="16" t="s">
        <v>38</v>
      </c>
      <c r="B47" s="17" t="s">
        <v>141</v>
      </c>
      <c r="C47" s="17" t="s">
        <v>19</v>
      </c>
      <c r="D47" s="18" t="s">
        <v>20</v>
      </c>
      <c r="E47" s="19">
        <v>6250</v>
      </c>
      <c r="F47" s="20">
        <v>0.03</v>
      </c>
      <c r="G47" s="13">
        <v>6062.5</v>
      </c>
      <c r="H47" s="14"/>
      <c r="I47" s="14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>
      <c r="A48" s="16" t="s">
        <v>37</v>
      </c>
      <c r="B48" s="17" t="s">
        <v>141</v>
      </c>
      <c r="C48" s="17" t="s">
        <v>21</v>
      </c>
      <c r="D48" s="18" t="s">
        <v>20</v>
      </c>
      <c r="E48" s="19">
        <v>0.75</v>
      </c>
      <c r="F48" s="20">
        <v>0.03</v>
      </c>
      <c r="G48" s="13">
        <v>0.72750000000000004</v>
      </c>
      <c r="H48" s="14"/>
      <c r="I48" s="14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>
      <c r="A49" s="16" t="s">
        <v>36</v>
      </c>
      <c r="B49" s="17" t="s">
        <v>141</v>
      </c>
      <c r="C49" s="17" t="s">
        <v>61</v>
      </c>
      <c r="D49" s="18" t="s">
        <v>12</v>
      </c>
      <c r="E49" s="19">
        <v>150</v>
      </c>
      <c r="F49" s="20">
        <v>0.03</v>
      </c>
      <c r="G49" s="13">
        <v>145.5</v>
      </c>
      <c r="H49" s="14"/>
      <c r="I49" s="14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>
      <c r="A50" s="16" t="s">
        <v>35</v>
      </c>
      <c r="B50" s="17" t="s">
        <v>24</v>
      </c>
      <c r="C50" s="17" t="s">
        <v>59</v>
      </c>
      <c r="D50" s="18" t="s">
        <v>60</v>
      </c>
      <c r="E50" s="19">
        <v>1.5</v>
      </c>
      <c r="F50" s="20">
        <v>0.03</v>
      </c>
      <c r="G50" s="13">
        <v>1.4550000000000001</v>
      </c>
      <c r="H50" s="14"/>
      <c r="I50" s="14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>
      <c r="A51" s="16" t="s">
        <v>34</v>
      </c>
      <c r="B51" s="17" t="s">
        <v>142</v>
      </c>
      <c r="C51" s="17" t="s">
        <v>32</v>
      </c>
      <c r="D51" s="18" t="s">
        <v>22</v>
      </c>
      <c r="E51" s="19">
        <v>625</v>
      </c>
      <c r="F51" s="20">
        <v>0.03</v>
      </c>
      <c r="G51" s="13">
        <v>606.25</v>
      </c>
      <c r="H51" s="14"/>
      <c r="I51" s="14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>
      <c r="A52" s="21" t="s">
        <v>33</v>
      </c>
      <c r="B52" s="17" t="s">
        <v>142</v>
      </c>
      <c r="C52" s="22" t="s">
        <v>31</v>
      </c>
      <c r="D52" s="21" t="s">
        <v>23</v>
      </c>
      <c r="E52" s="23">
        <v>15000</v>
      </c>
      <c r="F52" s="20">
        <v>0.03</v>
      </c>
      <c r="G52" s="13">
        <v>14550</v>
      </c>
      <c r="H52" s="14"/>
      <c r="I52" s="1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>
      <c r="A53" s="21" t="s">
        <v>216</v>
      </c>
      <c r="B53" s="17" t="s">
        <v>142</v>
      </c>
      <c r="C53" s="22" t="s">
        <v>215</v>
      </c>
      <c r="D53" s="21" t="s">
        <v>132</v>
      </c>
      <c r="E53" s="23">
        <v>6250</v>
      </c>
      <c r="F53" s="20">
        <v>0.03</v>
      </c>
      <c r="G53" s="13">
        <v>6062.5</v>
      </c>
      <c r="H53" s="14"/>
      <c r="I53" s="14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55" customFormat="1" ht="12">
      <c r="A54" s="60" t="s">
        <v>245</v>
      </c>
      <c r="B54" s="61" t="s">
        <v>24</v>
      </c>
      <c r="C54" s="62" t="s">
        <v>250</v>
      </c>
      <c r="D54" s="63" t="s">
        <v>255</v>
      </c>
      <c r="E54" s="64">
        <v>25</v>
      </c>
      <c r="F54" s="20">
        <v>0.03</v>
      </c>
      <c r="G54" s="64">
        <f>E54*0.97</f>
        <v>24.25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s="55" customFormat="1" ht="12">
      <c r="A55" s="60" t="s">
        <v>246</v>
      </c>
      <c r="B55" s="61" t="s">
        <v>24</v>
      </c>
      <c r="C55" s="62" t="s">
        <v>251</v>
      </c>
      <c r="D55" s="63" t="s">
        <v>256</v>
      </c>
      <c r="E55" s="64">
        <v>12</v>
      </c>
      <c r="F55" s="20">
        <v>0.03</v>
      </c>
      <c r="G55" s="64">
        <f>E55*0.97</f>
        <v>11.64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s="55" customFormat="1" ht="12">
      <c r="A56" s="60" t="s">
        <v>247</v>
      </c>
      <c r="B56" s="61" t="s">
        <v>24</v>
      </c>
      <c r="C56" s="62" t="s">
        <v>252</v>
      </c>
      <c r="D56" s="63" t="s">
        <v>255</v>
      </c>
      <c r="E56" s="64">
        <v>75</v>
      </c>
      <c r="F56" s="20">
        <v>0.03</v>
      </c>
      <c r="G56" s="64">
        <f>E56*0.97</f>
        <v>72.75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s="55" customFormat="1" ht="12">
      <c r="A57" s="60" t="s">
        <v>248</v>
      </c>
      <c r="B57" s="61" t="s">
        <v>24</v>
      </c>
      <c r="C57" s="62" t="s">
        <v>253</v>
      </c>
      <c r="D57" s="63" t="s">
        <v>257</v>
      </c>
      <c r="E57" s="64">
        <v>25000</v>
      </c>
      <c r="F57" s="20">
        <v>0.03</v>
      </c>
      <c r="G57" s="64">
        <f>E57*0.97</f>
        <v>24250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s="55" customFormat="1" ht="12">
      <c r="A58" s="60" t="s">
        <v>249</v>
      </c>
      <c r="B58" s="61" t="s">
        <v>24</v>
      </c>
      <c r="C58" s="62" t="s">
        <v>254</v>
      </c>
      <c r="D58" s="63" t="s">
        <v>257</v>
      </c>
      <c r="E58" s="65">
        <v>100000</v>
      </c>
      <c r="F58" s="20">
        <v>0.03</v>
      </c>
      <c r="G58" s="64">
        <f>E58*0.97</f>
        <v>97000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>
      <c r="A59" s="25" t="s">
        <v>82</v>
      </c>
      <c r="B59" s="17" t="s">
        <v>126</v>
      </c>
      <c r="C59" s="26" t="s">
        <v>121</v>
      </c>
      <c r="D59" s="25" t="s">
        <v>85</v>
      </c>
      <c r="E59" s="27">
        <v>29169</v>
      </c>
      <c r="F59" s="28" t="s">
        <v>175</v>
      </c>
      <c r="G59" s="13">
        <v>29169</v>
      </c>
      <c r="H59" s="14"/>
      <c r="I59" s="14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>
      <c r="A60" s="25" t="s">
        <v>83</v>
      </c>
      <c r="B60" s="17" t="s">
        <v>126</v>
      </c>
      <c r="C60" s="26" t="s">
        <v>122</v>
      </c>
      <c r="D60" s="25" t="s">
        <v>86</v>
      </c>
      <c r="E60" s="27">
        <f>13365</f>
        <v>13365</v>
      </c>
      <c r="F60" s="28" t="s">
        <v>175</v>
      </c>
      <c r="G60" s="13">
        <v>13365</v>
      </c>
      <c r="H60" s="14"/>
      <c r="I60" s="14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>
      <c r="A61" s="25" t="s">
        <v>84</v>
      </c>
      <c r="B61" s="17" t="s">
        <v>126</v>
      </c>
      <c r="C61" s="26" t="s">
        <v>123</v>
      </c>
      <c r="D61" s="25" t="s">
        <v>87</v>
      </c>
      <c r="E61" s="27">
        <f>2558</f>
        <v>2558</v>
      </c>
      <c r="F61" s="28" t="s">
        <v>175</v>
      </c>
      <c r="G61" s="13">
        <v>2558</v>
      </c>
      <c r="H61" s="14"/>
      <c r="I61" s="14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>
      <c r="A62" s="25" t="s">
        <v>94</v>
      </c>
      <c r="B62" s="17" t="s">
        <v>126</v>
      </c>
      <c r="C62" s="26" t="s">
        <v>124</v>
      </c>
      <c r="D62" s="25" t="s">
        <v>88</v>
      </c>
      <c r="E62" s="27">
        <v>3473</v>
      </c>
      <c r="F62" s="28" t="s">
        <v>175</v>
      </c>
      <c r="G62" s="13">
        <v>3473</v>
      </c>
      <c r="H62" s="14"/>
      <c r="I62" s="14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>
      <c r="A63" s="25" t="s">
        <v>95</v>
      </c>
      <c r="B63" s="17" t="s">
        <v>126</v>
      </c>
      <c r="C63" s="26" t="s">
        <v>62</v>
      </c>
      <c r="D63" s="25" t="s">
        <v>88</v>
      </c>
      <c r="E63" s="27">
        <v>20681</v>
      </c>
      <c r="F63" s="28" t="s">
        <v>175</v>
      </c>
      <c r="G63" s="13">
        <v>20681</v>
      </c>
      <c r="H63" s="14"/>
      <c r="I63" s="14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>
      <c r="A64" s="25" t="s">
        <v>96</v>
      </c>
      <c r="B64" s="17" t="s">
        <v>126</v>
      </c>
      <c r="C64" s="26" t="s">
        <v>63</v>
      </c>
      <c r="D64" s="25" t="s">
        <v>88</v>
      </c>
      <c r="E64" s="27">
        <v>10600</v>
      </c>
      <c r="F64" s="28" t="s">
        <v>175</v>
      </c>
      <c r="G64" s="13">
        <v>10600</v>
      </c>
      <c r="H64" s="14"/>
      <c r="I64" s="14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>
      <c r="A65" s="25" t="s">
        <v>97</v>
      </c>
      <c r="B65" s="17" t="s">
        <v>126</v>
      </c>
      <c r="C65" s="26" t="s">
        <v>64</v>
      </c>
      <c r="D65" s="25" t="s">
        <v>88</v>
      </c>
      <c r="E65" s="27">
        <v>14425</v>
      </c>
      <c r="F65" s="28" t="s">
        <v>175</v>
      </c>
      <c r="G65" s="13">
        <v>14425</v>
      </c>
      <c r="H65" s="14"/>
      <c r="I65" s="14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>
      <c r="A66" s="25" t="s">
        <v>98</v>
      </c>
      <c r="B66" s="17" t="s">
        <v>126</v>
      </c>
      <c r="C66" s="26" t="s">
        <v>127</v>
      </c>
      <c r="D66" s="25" t="s">
        <v>88</v>
      </c>
      <c r="E66" s="27">
        <v>17885</v>
      </c>
      <c r="F66" s="28" t="s">
        <v>175</v>
      </c>
      <c r="G66" s="13">
        <v>17885</v>
      </c>
      <c r="H66" s="14"/>
      <c r="I66" s="14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>
      <c r="A67" s="25" t="s">
        <v>99</v>
      </c>
      <c r="B67" s="17" t="s">
        <v>126</v>
      </c>
      <c r="C67" s="26" t="s">
        <v>125</v>
      </c>
      <c r="D67" s="25" t="s">
        <v>88</v>
      </c>
      <c r="E67" s="27">
        <v>17350</v>
      </c>
      <c r="F67" s="28" t="s">
        <v>175</v>
      </c>
      <c r="G67" s="13">
        <v>17350</v>
      </c>
      <c r="H67" s="14"/>
      <c r="I67" s="14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>
      <c r="A68" s="25" t="s">
        <v>100</v>
      </c>
      <c r="B68" s="17" t="s">
        <v>126</v>
      </c>
      <c r="C68" s="26" t="s">
        <v>65</v>
      </c>
      <c r="D68" s="25" t="s">
        <v>89</v>
      </c>
      <c r="E68" s="27">
        <v>7362</v>
      </c>
      <c r="F68" s="28" t="s">
        <v>175</v>
      </c>
      <c r="G68" s="13">
        <v>7362</v>
      </c>
      <c r="H68" s="14"/>
      <c r="I68" s="14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>
      <c r="A69" s="25" t="s">
        <v>101</v>
      </c>
      <c r="B69" s="17" t="s">
        <v>126</v>
      </c>
      <c r="C69" s="26" t="s">
        <v>66</v>
      </c>
      <c r="D69" s="25" t="s">
        <v>90</v>
      </c>
      <c r="E69" s="27">
        <v>4.62</v>
      </c>
      <c r="F69" s="28" t="s">
        <v>175</v>
      </c>
      <c r="G69" s="13">
        <v>4.62</v>
      </c>
      <c r="H69" s="14"/>
      <c r="I69" s="14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>
      <c r="A70" s="25" t="s">
        <v>102</v>
      </c>
      <c r="B70" s="17" t="s">
        <v>126</v>
      </c>
      <c r="C70" s="26" t="s">
        <v>67</v>
      </c>
      <c r="D70" s="25" t="s">
        <v>89</v>
      </c>
      <c r="E70" s="27">
        <v>10603</v>
      </c>
      <c r="F70" s="28" t="s">
        <v>175</v>
      </c>
      <c r="G70" s="13">
        <v>10603</v>
      </c>
      <c r="H70" s="14"/>
      <c r="I70" s="14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>
      <c r="A71" s="25" t="s">
        <v>103</v>
      </c>
      <c r="B71" s="17" t="s">
        <v>126</v>
      </c>
      <c r="C71" s="26" t="s">
        <v>68</v>
      </c>
      <c r="D71" s="25" t="s">
        <v>91</v>
      </c>
      <c r="E71" s="27">
        <v>2.16</v>
      </c>
      <c r="F71" s="28" t="s">
        <v>175</v>
      </c>
      <c r="G71" s="13">
        <v>2.16</v>
      </c>
      <c r="H71" s="14"/>
      <c r="I71" s="14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>
      <c r="A72" s="25" t="s">
        <v>104</v>
      </c>
      <c r="B72" s="17" t="s">
        <v>126</v>
      </c>
      <c r="C72" s="26" t="s">
        <v>69</v>
      </c>
      <c r="D72" s="25" t="s">
        <v>89</v>
      </c>
      <c r="E72" s="27">
        <v>14440</v>
      </c>
      <c r="F72" s="28" t="s">
        <v>175</v>
      </c>
      <c r="G72" s="13">
        <v>14440</v>
      </c>
      <c r="H72" s="14"/>
      <c r="I72" s="14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>
      <c r="A73" s="25" t="s">
        <v>105</v>
      </c>
      <c r="B73" s="17" t="s">
        <v>126</v>
      </c>
      <c r="C73" s="26" t="s">
        <v>70</v>
      </c>
      <c r="D73" s="25" t="s">
        <v>91</v>
      </c>
      <c r="E73" s="27">
        <v>1.58</v>
      </c>
      <c r="F73" s="28" t="s">
        <v>175</v>
      </c>
      <c r="G73" s="13">
        <v>1.58</v>
      </c>
      <c r="H73" s="14"/>
      <c r="I73" s="14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>
      <c r="A74" s="25" t="s">
        <v>106</v>
      </c>
      <c r="B74" s="17" t="s">
        <v>126</v>
      </c>
      <c r="C74" s="26" t="s">
        <v>71</v>
      </c>
      <c r="D74" s="25" t="s">
        <v>89</v>
      </c>
      <c r="E74" s="27">
        <v>17024</v>
      </c>
      <c r="F74" s="28" t="s">
        <v>175</v>
      </c>
      <c r="G74" s="13">
        <v>17024</v>
      </c>
      <c r="H74" s="14"/>
      <c r="I74" s="14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>
      <c r="A75" s="25" t="s">
        <v>107</v>
      </c>
      <c r="B75" s="17" t="s">
        <v>126</v>
      </c>
      <c r="C75" s="26" t="s">
        <v>72</v>
      </c>
      <c r="D75" s="25" t="s">
        <v>89</v>
      </c>
      <c r="E75" s="27">
        <v>17024</v>
      </c>
      <c r="F75" s="28" t="s">
        <v>175</v>
      </c>
      <c r="G75" s="13">
        <v>17024</v>
      </c>
      <c r="H75" s="14"/>
      <c r="I75" s="14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>
      <c r="A76" s="25" t="s">
        <v>108</v>
      </c>
      <c r="B76" s="17" t="s">
        <v>126</v>
      </c>
      <c r="C76" s="26" t="s">
        <v>73</v>
      </c>
      <c r="D76" s="25" t="s">
        <v>89</v>
      </c>
      <c r="E76" s="27">
        <v>0.59</v>
      </c>
      <c r="F76" s="28" t="s">
        <v>175</v>
      </c>
      <c r="G76" s="13">
        <v>0.59</v>
      </c>
      <c r="H76" s="14"/>
      <c r="I76" s="14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>
      <c r="A77" s="25" t="s">
        <v>109</v>
      </c>
      <c r="B77" s="17" t="s">
        <v>126</v>
      </c>
      <c r="C77" s="26" t="s">
        <v>74</v>
      </c>
      <c r="D77" s="25" t="s">
        <v>92</v>
      </c>
      <c r="E77" s="27">
        <f>1279</f>
        <v>1279</v>
      </c>
      <c r="F77" s="28" t="s">
        <v>175</v>
      </c>
      <c r="G77" s="13">
        <v>1279</v>
      </c>
      <c r="H77" s="14"/>
      <c r="I77" s="14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>
      <c r="A78" s="25" t="s">
        <v>110</v>
      </c>
      <c r="B78" s="17" t="s">
        <v>126</v>
      </c>
      <c r="C78" s="26" t="s">
        <v>75</v>
      </c>
      <c r="D78" s="25" t="s">
        <v>91</v>
      </c>
      <c r="E78" s="27">
        <v>1.19</v>
      </c>
      <c r="F78" s="28" t="s">
        <v>175</v>
      </c>
      <c r="G78" s="13">
        <v>1.19</v>
      </c>
      <c r="H78" s="14"/>
      <c r="I78" s="14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>
      <c r="A79" s="25" t="s">
        <v>111</v>
      </c>
      <c r="B79" s="17" t="s">
        <v>126</v>
      </c>
      <c r="C79" s="26" t="s">
        <v>76</v>
      </c>
      <c r="D79" s="25" t="s">
        <v>93</v>
      </c>
      <c r="E79" s="27">
        <v>3140</v>
      </c>
      <c r="F79" s="28" t="s">
        <v>175</v>
      </c>
      <c r="G79" s="13">
        <v>3140</v>
      </c>
      <c r="H79" s="14"/>
      <c r="I79" s="14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>
      <c r="A80" s="25" t="s">
        <v>112</v>
      </c>
      <c r="B80" s="17" t="s">
        <v>126</v>
      </c>
      <c r="C80" s="26" t="s">
        <v>77</v>
      </c>
      <c r="D80" s="25" t="s">
        <v>92</v>
      </c>
      <c r="E80" s="27">
        <f>152</f>
        <v>152</v>
      </c>
      <c r="F80" s="28" t="s">
        <v>175</v>
      </c>
      <c r="G80" s="13">
        <v>152</v>
      </c>
      <c r="H80" s="14"/>
      <c r="I80" s="14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>
      <c r="A81" s="25" t="s">
        <v>113</v>
      </c>
      <c r="B81" s="17" t="s">
        <v>126</v>
      </c>
      <c r="C81" s="26" t="s">
        <v>78</v>
      </c>
      <c r="D81" s="25" t="s">
        <v>92</v>
      </c>
      <c r="E81" s="27">
        <f>152</f>
        <v>152</v>
      </c>
      <c r="F81" s="28" t="s">
        <v>175</v>
      </c>
      <c r="G81" s="13">
        <v>152</v>
      </c>
      <c r="H81" s="14"/>
      <c r="I81" s="14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>
      <c r="A82" s="25" t="s">
        <v>114</v>
      </c>
      <c r="B82" s="17" t="s">
        <v>126</v>
      </c>
      <c r="C82" s="26" t="s">
        <v>79</v>
      </c>
      <c r="D82" s="25" t="s">
        <v>92</v>
      </c>
      <c r="E82" s="27">
        <v>228</v>
      </c>
      <c r="F82" s="28" t="s">
        <v>175</v>
      </c>
      <c r="G82" s="13">
        <v>228</v>
      </c>
      <c r="H82" s="14"/>
      <c r="I82" s="14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>
      <c r="A83" s="25" t="s">
        <v>115</v>
      </c>
      <c r="B83" s="17" t="s">
        <v>126</v>
      </c>
      <c r="C83" s="26" t="s">
        <v>80</v>
      </c>
      <c r="D83" s="25" t="s">
        <v>92</v>
      </c>
      <c r="E83" s="27">
        <v>380</v>
      </c>
      <c r="F83" s="28" t="s">
        <v>175</v>
      </c>
      <c r="G83" s="13">
        <v>380</v>
      </c>
      <c r="H83" s="14"/>
      <c r="I83" s="14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>
      <c r="A84" s="25" t="s">
        <v>116</v>
      </c>
      <c r="B84" s="17" t="s">
        <v>126</v>
      </c>
      <c r="C84" s="26" t="s">
        <v>81</v>
      </c>
      <c r="D84" s="25" t="s">
        <v>92</v>
      </c>
      <c r="E84" s="27">
        <v>380</v>
      </c>
      <c r="F84" s="28" t="s">
        <v>175</v>
      </c>
      <c r="G84" s="13">
        <v>380</v>
      </c>
      <c r="H84" s="14"/>
      <c r="I84" s="14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>
      <c r="A85" s="25" t="s">
        <v>117</v>
      </c>
      <c r="B85" s="17" t="s">
        <v>126</v>
      </c>
      <c r="C85" s="26" t="s">
        <v>63</v>
      </c>
      <c r="D85" s="25" t="s">
        <v>93</v>
      </c>
      <c r="E85" s="27">
        <v>475</v>
      </c>
      <c r="F85" s="28" t="s">
        <v>175</v>
      </c>
      <c r="G85" s="13">
        <v>475</v>
      </c>
      <c r="H85" s="14"/>
      <c r="I85" s="14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>
      <c r="A86" s="25" t="s">
        <v>118</v>
      </c>
      <c r="B86" s="17" t="s">
        <v>126</v>
      </c>
      <c r="C86" s="26" t="s">
        <v>64</v>
      </c>
      <c r="D86" s="25" t="s">
        <v>93</v>
      </c>
      <c r="E86" s="27">
        <v>475</v>
      </c>
      <c r="F86" s="28" t="s">
        <v>175</v>
      </c>
      <c r="G86" s="13">
        <v>475</v>
      </c>
      <c r="H86" s="14"/>
      <c r="I86" s="14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>
      <c r="A87" s="25" t="s">
        <v>119</v>
      </c>
      <c r="B87" s="17" t="s">
        <v>126</v>
      </c>
      <c r="C87" s="26" t="s">
        <v>127</v>
      </c>
      <c r="D87" s="25" t="s">
        <v>93</v>
      </c>
      <c r="E87" s="27">
        <v>475</v>
      </c>
      <c r="F87" s="28" t="s">
        <v>175</v>
      </c>
      <c r="G87" s="13">
        <v>475</v>
      </c>
      <c r="H87" s="14"/>
      <c r="I87" s="14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>
      <c r="A88" s="25" t="s">
        <v>120</v>
      </c>
      <c r="B88" s="17" t="s">
        <v>126</v>
      </c>
      <c r="C88" s="26" t="s">
        <v>125</v>
      </c>
      <c r="D88" s="25" t="s">
        <v>93</v>
      </c>
      <c r="E88" s="27">
        <v>475</v>
      </c>
      <c r="F88" s="28" t="s">
        <v>175</v>
      </c>
      <c r="G88" s="13">
        <v>475</v>
      </c>
      <c r="H88" s="14"/>
      <c r="I88" s="14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44" customFormat="1" ht="108" customHeight="1">
      <c r="A89" s="37" t="s">
        <v>176</v>
      </c>
      <c r="B89" s="38" t="s">
        <v>194</v>
      </c>
      <c r="C89" s="38" t="s">
        <v>185</v>
      </c>
      <c r="D89" s="37" t="s">
        <v>196</v>
      </c>
      <c r="E89" s="39">
        <v>26270</v>
      </c>
      <c r="F89" s="40">
        <v>0.03</v>
      </c>
      <c r="G89" s="41">
        <f>E89*0.97</f>
        <v>25481.899999999998</v>
      </c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s="44" customFormat="1" ht="108" customHeight="1">
      <c r="A90" s="37" t="s">
        <v>177</v>
      </c>
      <c r="B90" s="38" t="s">
        <v>194</v>
      </c>
      <c r="C90" s="38" t="s">
        <v>186</v>
      </c>
      <c r="D90" s="37" t="s">
        <v>196</v>
      </c>
      <c r="E90" s="39">
        <v>24142</v>
      </c>
      <c r="F90" s="40">
        <v>0.03</v>
      </c>
      <c r="G90" s="41">
        <f t="shared" ref="G90:G97" si="1">E90*0.97</f>
        <v>23417.739999999998</v>
      </c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s="44" customFormat="1" ht="108" customHeight="1">
      <c r="A91" s="37" t="s">
        <v>178</v>
      </c>
      <c r="B91" s="38" t="s">
        <v>194</v>
      </c>
      <c r="C91" s="38" t="s">
        <v>187</v>
      </c>
      <c r="D91" s="37" t="s">
        <v>196</v>
      </c>
      <c r="E91" s="39">
        <v>22953</v>
      </c>
      <c r="F91" s="40">
        <v>0.03</v>
      </c>
      <c r="G91" s="41">
        <f t="shared" si="1"/>
        <v>22264.41</v>
      </c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s="44" customFormat="1" ht="108" customHeight="1">
      <c r="A92" s="37" t="s">
        <v>179</v>
      </c>
      <c r="B92" s="38" t="s">
        <v>195</v>
      </c>
      <c r="C92" s="38" t="s">
        <v>188</v>
      </c>
      <c r="D92" s="37" t="s">
        <v>196</v>
      </c>
      <c r="E92" s="39">
        <v>52326</v>
      </c>
      <c r="F92" s="40">
        <v>0.03</v>
      </c>
      <c r="G92" s="41">
        <f t="shared" si="1"/>
        <v>50756.22</v>
      </c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s="44" customFormat="1" ht="108" customHeight="1">
      <c r="A93" s="37" t="s">
        <v>180</v>
      </c>
      <c r="B93" s="38" t="s">
        <v>195</v>
      </c>
      <c r="C93" s="38" t="s">
        <v>189</v>
      </c>
      <c r="D93" s="37" t="s">
        <v>196</v>
      </c>
      <c r="E93" s="39">
        <v>49128</v>
      </c>
      <c r="F93" s="40">
        <v>0.03</v>
      </c>
      <c r="G93" s="41">
        <f t="shared" si="1"/>
        <v>47654.159999999996</v>
      </c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s="44" customFormat="1" ht="108" customHeight="1">
      <c r="A94" s="37" t="s">
        <v>181</v>
      </c>
      <c r="B94" s="38" t="s">
        <v>195</v>
      </c>
      <c r="C94" s="38" t="s">
        <v>190</v>
      </c>
      <c r="D94" s="37" t="s">
        <v>196</v>
      </c>
      <c r="E94" s="39">
        <v>47114</v>
      </c>
      <c r="F94" s="40">
        <v>0.03</v>
      </c>
      <c r="G94" s="41">
        <f t="shared" si="1"/>
        <v>45700.58</v>
      </c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s="44" customFormat="1" ht="112.95" customHeight="1">
      <c r="A95" s="37" t="s">
        <v>182</v>
      </c>
      <c r="B95" s="38" t="s">
        <v>195</v>
      </c>
      <c r="C95" s="38" t="s">
        <v>191</v>
      </c>
      <c r="D95" s="37" t="s">
        <v>196</v>
      </c>
      <c r="E95" s="39">
        <v>100635</v>
      </c>
      <c r="F95" s="40">
        <v>0.03</v>
      </c>
      <c r="G95" s="41">
        <f t="shared" si="1"/>
        <v>97615.95</v>
      </c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s="44" customFormat="1" ht="112.95" customHeight="1">
      <c r="A96" s="37" t="s">
        <v>183</v>
      </c>
      <c r="B96" s="38" t="s">
        <v>195</v>
      </c>
      <c r="C96" s="38" t="s">
        <v>192</v>
      </c>
      <c r="D96" s="37" t="s">
        <v>196</v>
      </c>
      <c r="E96" s="39">
        <v>95851</v>
      </c>
      <c r="F96" s="40">
        <v>0.03</v>
      </c>
      <c r="G96" s="41">
        <f t="shared" si="1"/>
        <v>92975.47</v>
      </c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s="44" customFormat="1" ht="112.95" customHeight="1">
      <c r="A97" s="37" t="s">
        <v>184</v>
      </c>
      <c r="B97" s="38" t="s">
        <v>195</v>
      </c>
      <c r="C97" s="38" t="s">
        <v>193</v>
      </c>
      <c r="D97" s="37" t="s">
        <v>196</v>
      </c>
      <c r="E97" s="39">
        <v>92482</v>
      </c>
      <c r="F97" s="40">
        <v>0.03</v>
      </c>
      <c r="G97" s="41">
        <f t="shared" si="1"/>
        <v>89707.54</v>
      </c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s="44" customFormat="1" ht="24">
      <c r="A98" s="37" t="s">
        <v>217</v>
      </c>
      <c r="B98" s="38" t="s">
        <v>218</v>
      </c>
      <c r="C98" s="38" t="s">
        <v>219</v>
      </c>
      <c r="D98" s="37" t="s">
        <v>138</v>
      </c>
      <c r="E98" s="39">
        <v>500000</v>
      </c>
      <c r="F98" s="40">
        <v>0.03</v>
      </c>
      <c r="G98" s="41">
        <f>+E98-(E98*F98)</f>
        <v>485000</v>
      </c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s="44" customFormat="1" ht="36">
      <c r="A99" s="37" t="s">
        <v>220</v>
      </c>
      <c r="B99" s="38" t="s">
        <v>218</v>
      </c>
      <c r="C99" s="38" t="s">
        <v>221</v>
      </c>
      <c r="D99" s="37" t="s">
        <v>132</v>
      </c>
      <c r="E99" s="39">
        <v>500000</v>
      </c>
      <c r="F99" s="40">
        <v>0.03</v>
      </c>
      <c r="G99" s="41">
        <f t="shared" ref="G99:G109" si="2">+E99-(E99*F99)</f>
        <v>485000</v>
      </c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>
      <c r="A100" s="33" t="s">
        <v>222</v>
      </c>
      <c r="B100" s="34" t="s">
        <v>218</v>
      </c>
      <c r="C100" s="34" t="s">
        <v>223</v>
      </c>
      <c r="D100" s="33" t="s">
        <v>224</v>
      </c>
      <c r="E100" s="35">
        <v>3000</v>
      </c>
      <c r="F100" s="36">
        <v>0.03</v>
      </c>
      <c r="G100" s="13">
        <f t="shared" si="2"/>
        <v>2910</v>
      </c>
      <c r="H100" s="14"/>
      <c r="I100" s="14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33" t="s">
        <v>225</v>
      </c>
      <c r="B101" s="34" t="s">
        <v>218</v>
      </c>
      <c r="C101" s="34" t="s">
        <v>226</v>
      </c>
      <c r="D101" s="33" t="s">
        <v>227</v>
      </c>
      <c r="E101" s="35">
        <v>200</v>
      </c>
      <c r="F101" s="36">
        <v>0.03</v>
      </c>
      <c r="G101" s="13">
        <f t="shared" si="2"/>
        <v>194</v>
      </c>
      <c r="H101" s="14"/>
      <c r="I101" s="14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33" t="s">
        <v>228</v>
      </c>
      <c r="B102" s="34" t="s">
        <v>218</v>
      </c>
      <c r="C102" s="34" t="s">
        <v>229</v>
      </c>
      <c r="D102" s="33" t="s">
        <v>227</v>
      </c>
      <c r="E102" s="35">
        <v>1</v>
      </c>
      <c r="F102" s="36">
        <v>0.03</v>
      </c>
      <c r="G102" s="13">
        <f t="shared" si="2"/>
        <v>0.97</v>
      </c>
      <c r="H102" s="14"/>
      <c r="I102" s="14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33" t="s">
        <v>230</v>
      </c>
      <c r="B103" s="34" t="s">
        <v>218</v>
      </c>
      <c r="C103" s="34" t="s">
        <v>231</v>
      </c>
      <c r="D103" s="33" t="s">
        <v>227</v>
      </c>
      <c r="E103" s="35">
        <v>1</v>
      </c>
      <c r="F103" s="36">
        <v>0.03</v>
      </c>
      <c r="G103" s="13">
        <f t="shared" si="2"/>
        <v>0.97</v>
      </c>
      <c r="H103" s="14"/>
      <c r="I103" s="14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33" t="s">
        <v>232</v>
      </c>
      <c r="B104" s="34" t="s">
        <v>218</v>
      </c>
      <c r="C104" s="34" t="s">
        <v>233</v>
      </c>
      <c r="D104" s="33" t="s">
        <v>234</v>
      </c>
      <c r="E104" s="35">
        <v>40</v>
      </c>
      <c r="F104" s="36">
        <v>0.03</v>
      </c>
      <c r="G104" s="13">
        <f t="shared" si="2"/>
        <v>38.799999999999997</v>
      </c>
      <c r="H104" s="14"/>
      <c r="I104" s="14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33" t="s">
        <v>235</v>
      </c>
      <c r="B105" s="34" t="s">
        <v>218</v>
      </c>
      <c r="C105" s="34" t="s">
        <v>236</v>
      </c>
      <c r="D105" s="33" t="s">
        <v>224</v>
      </c>
      <c r="E105" s="35">
        <v>60</v>
      </c>
      <c r="F105" s="36">
        <v>0.03</v>
      </c>
      <c r="G105" s="13">
        <f t="shared" si="2"/>
        <v>58.2</v>
      </c>
      <c r="H105" s="14"/>
      <c r="I105" s="14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33" t="s">
        <v>237</v>
      </c>
      <c r="B106" s="34" t="s">
        <v>218</v>
      </c>
      <c r="C106" s="34" t="s">
        <v>238</v>
      </c>
      <c r="D106" s="33" t="s">
        <v>227</v>
      </c>
      <c r="E106" s="35">
        <v>80</v>
      </c>
      <c r="F106" s="36">
        <v>0.03</v>
      </c>
      <c r="G106" s="13">
        <f t="shared" si="2"/>
        <v>77.599999999999994</v>
      </c>
      <c r="H106" s="14"/>
      <c r="I106" s="14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33" t="s">
        <v>239</v>
      </c>
      <c r="B107" s="34" t="s">
        <v>218</v>
      </c>
      <c r="C107" s="34" t="s">
        <v>240</v>
      </c>
      <c r="D107" s="33" t="s">
        <v>227</v>
      </c>
      <c r="E107" s="35">
        <v>1</v>
      </c>
      <c r="F107" s="36">
        <v>0.03</v>
      </c>
      <c r="G107" s="13">
        <f t="shared" si="2"/>
        <v>0.97</v>
      </c>
      <c r="H107" s="14"/>
      <c r="I107" s="14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33" t="s">
        <v>241</v>
      </c>
      <c r="B108" s="34" t="s">
        <v>218</v>
      </c>
      <c r="C108" s="34" t="s">
        <v>242</v>
      </c>
      <c r="D108" s="33" t="s">
        <v>227</v>
      </c>
      <c r="E108" s="35">
        <v>1</v>
      </c>
      <c r="F108" s="36">
        <v>0.03</v>
      </c>
      <c r="G108" s="13">
        <f t="shared" si="2"/>
        <v>0.97</v>
      </c>
      <c r="H108" s="14"/>
      <c r="I108" s="14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1" customFormat="1" ht="12">
      <c r="A109" s="56" t="s">
        <v>243</v>
      </c>
      <c r="B109" s="57" t="s">
        <v>218</v>
      </c>
      <c r="C109" s="57" t="s">
        <v>244</v>
      </c>
      <c r="D109" s="56" t="s">
        <v>234</v>
      </c>
      <c r="E109" s="58">
        <v>40</v>
      </c>
      <c r="F109" s="59">
        <v>0.03</v>
      </c>
      <c r="G109" s="13">
        <f t="shared" si="2"/>
        <v>38.799999999999997</v>
      </c>
      <c r="H109" s="24"/>
      <c r="I109" s="24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s="1" customFormat="1" ht="12">
      <c r="A110" s="66"/>
      <c r="B110" s="67"/>
      <c r="C110" s="67"/>
      <c r="D110" s="66"/>
      <c r="E110" s="68"/>
      <c r="F110" s="69"/>
      <c r="G110" s="53"/>
      <c r="H110" s="24"/>
      <c r="I110" s="24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>
      <c r="A111" s="29"/>
      <c r="B111" s="14"/>
      <c r="C111" s="14"/>
      <c r="D111" s="14"/>
      <c r="E111" s="14"/>
      <c r="F111" s="14"/>
      <c r="G111" s="14"/>
      <c r="H111" s="14"/>
      <c r="I111" s="14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29"/>
      <c r="B112" s="14"/>
      <c r="C112" s="14"/>
      <c r="D112" s="14"/>
      <c r="E112" s="14"/>
      <c r="F112" s="14"/>
      <c r="G112" s="14"/>
      <c r="H112" s="14"/>
      <c r="I112" s="14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29"/>
      <c r="B113" s="14"/>
      <c r="C113" s="14"/>
      <c r="D113" s="14"/>
      <c r="E113" s="14"/>
      <c r="F113" s="14"/>
      <c r="G113" s="14"/>
      <c r="H113" s="14"/>
      <c r="I113" s="14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29"/>
      <c r="B114" s="14"/>
      <c r="C114" s="14"/>
      <c r="D114" s="14"/>
      <c r="E114" s="14"/>
      <c r="F114" s="14"/>
      <c r="G114" s="14"/>
      <c r="H114" s="14"/>
      <c r="I114" s="14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29"/>
      <c r="B115" s="14"/>
      <c r="C115" s="14"/>
      <c r="D115" s="14"/>
      <c r="E115" s="14"/>
      <c r="F115" s="14"/>
      <c r="G115" s="14"/>
      <c r="H115" s="14"/>
      <c r="I115" s="14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29"/>
      <c r="B116" s="14"/>
      <c r="C116" s="14"/>
      <c r="D116" s="14"/>
      <c r="E116" s="14"/>
      <c r="F116" s="14"/>
      <c r="G116" s="14"/>
      <c r="H116" s="14"/>
      <c r="I116" s="14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29"/>
      <c r="B117" s="14"/>
      <c r="C117" s="14"/>
      <c r="D117" s="14"/>
      <c r="E117" s="14"/>
      <c r="F117" s="14"/>
      <c r="G117" s="14"/>
      <c r="H117" s="14"/>
      <c r="I117" s="14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29"/>
      <c r="B118" s="14"/>
      <c r="C118" s="14"/>
      <c r="D118" s="14"/>
      <c r="E118" s="14"/>
      <c r="F118" s="14"/>
      <c r="G118" s="14"/>
      <c r="H118" s="14"/>
      <c r="I118" s="14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29"/>
      <c r="B119" s="14"/>
      <c r="C119" s="14"/>
      <c r="D119" s="14"/>
      <c r="E119" s="14"/>
      <c r="F119" s="14"/>
      <c r="G119" s="14"/>
      <c r="H119" s="14"/>
      <c r="I119" s="14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29"/>
      <c r="B120" s="14"/>
      <c r="C120" s="14"/>
      <c r="D120" s="14"/>
      <c r="E120" s="14"/>
      <c r="F120" s="14"/>
      <c r="G120" s="14"/>
      <c r="H120" s="14"/>
      <c r="I120" s="14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29"/>
      <c r="B121" s="14"/>
      <c r="C121" s="14"/>
      <c r="D121" s="14"/>
      <c r="E121" s="14"/>
      <c r="F121" s="14"/>
      <c r="G121" s="14"/>
      <c r="H121" s="14"/>
      <c r="I121" s="14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29"/>
      <c r="B122" s="14"/>
      <c r="C122" s="14"/>
      <c r="D122" s="14"/>
      <c r="E122" s="14"/>
      <c r="F122" s="14"/>
      <c r="G122" s="14"/>
      <c r="H122" s="14"/>
      <c r="I122" s="14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29"/>
      <c r="B123" s="14"/>
      <c r="C123" s="14"/>
      <c r="D123" s="14"/>
      <c r="E123" s="14"/>
      <c r="F123" s="14"/>
      <c r="G123" s="14"/>
      <c r="H123" s="14"/>
      <c r="I123" s="14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29"/>
      <c r="B124" s="14"/>
      <c r="C124" s="14"/>
      <c r="D124" s="14"/>
      <c r="E124" s="14"/>
      <c r="F124" s="14"/>
      <c r="G124" s="14"/>
      <c r="H124" s="14"/>
      <c r="I124" s="14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29"/>
      <c r="B125" s="14"/>
      <c r="C125" s="14"/>
      <c r="D125" s="14"/>
      <c r="E125" s="14"/>
      <c r="F125" s="14"/>
      <c r="G125" s="14"/>
      <c r="H125" s="14"/>
      <c r="I125" s="14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29"/>
      <c r="B126" s="14"/>
      <c r="C126" s="14"/>
      <c r="D126" s="14"/>
      <c r="E126" s="14"/>
      <c r="F126" s="14"/>
      <c r="G126" s="14"/>
      <c r="H126" s="14"/>
      <c r="I126" s="14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29"/>
      <c r="B127" s="14"/>
      <c r="C127" s="14"/>
      <c r="D127" s="14"/>
      <c r="E127" s="14"/>
      <c r="F127" s="14"/>
      <c r="G127" s="14"/>
      <c r="H127" s="14"/>
      <c r="I127" s="14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29"/>
      <c r="B128" s="14"/>
      <c r="C128" s="14"/>
      <c r="D128" s="14"/>
      <c r="E128" s="14"/>
      <c r="F128" s="14"/>
      <c r="G128" s="14"/>
      <c r="H128" s="14"/>
      <c r="I128" s="14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29"/>
      <c r="B129" s="14"/>
      <c r="C129" s="14"/>
      <c r="D129" s="14"/>
      <c r="E129" s="14"/>
      <c r="F129" s="14"/>
      <c r="G129" s="14"/>
      <c r="H129" s="14"/>
      <c r="I129" s="14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29"/>
      <c r="B130" s="14"/>
      <c r="C130" s="14"/>
      <c r="D130" s="14"/>
      <c r="E130" s="14"/>
      <c r="F130" s="14"/>
      <c r="G130" s="14"/>
      <c r="H130" s="14"/>
      <c r="I130" s="14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29"/>
      <c r="B131" s="14"/>
      <c r="C131" s="14"/>
      <c r="D131" s="14"/>
      <c r="E131" s="14"/>
      <c r="F131" s="14"/>
      <c r="G131" s="14"/>
      <c r="H131" s="14"/>
      <c r="I131" s="14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29"/>
      <c r="B132" s="14"/>
      <c r="C132" s="14"/>
      <c r="D132" s="14"/>
      <c r="E132" s="14"/>
      <c r="F132" s="14"/>
      <c r="G132" s="14"/>
      <c r="H132" s="14"/>
      <c r="I132" s="14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29"/>
      <c r="B133" s="14"/>
      <c r="C133" s="14"/>
      <c r="D133" s="14"/>
      <c r="E133" s="14"/>
      <c r="F133" s="14"/>
      <c r="G133" s="14"/>
      <c r="H133" s="14"/>
      <c r="I133" s="14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29"/>
      <c r="B134" s="14"/>
      <c r="C134" s="14"/>
      <c r="D134" s="14"/>
      <c r="E134" s="14"/>
      <c r="F134" s="14"/>
      <c r="G134" s="14"/>
      <c r="H134" s="14"/>
      <c r="I134" s="14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29"/>
      <c r="B135" s="14"/>
      <c r="C135" s="14"/>
      <c r="D135" s="14"/>
      <c r="E135" s="14"/>
      <c r="F135" s="14"/>
      <c r="G135" s="14"/>
      <c r="H135" s="14"/>
      <c r="I135" s="14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29"/>
      <c r="B136" s="14"/>
      <c r="C136" s="14"/>
      <c r="D136" s="14"/>
      <c r="E136" s="14"/>
      <c r="F136" s="14"/>
      <c r="G136" s="14"/>
      <c r="H136" s="14"/>
      <c r="I136" s="14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29"/>
      <c r="B137" s="14"/>
      <c r="C137" s="14"/>
      <c r="D137" s="14"/>
      <c r="E137" s="14"/>
      <c r="F137" s="14"/>
      <c r="G137" s="14"/>
      <c r="H137" s="14"/>
      <c r="I137" s="14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29"/>
      <c r="B138" s="14"/>
      <c r="C138" s="14"/>
      <c r="D138" s="14"/>
      <c r="E138" s="14"/>
      <c r="F138" s="14"/>
      <c r="G138" s="14"/>
      <c r="H138" s="14"/>
      <c r="I138" s="14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29"/>
      <c r="B139" s="14"/>
      <c r="C139" s="14"/>
      <c r="D139" s="14"/>
      <c r="E139" s="14"/>
      <c r="F139" s="14"/>
      <c r="G139" s="14"/>
      <c r="H139" s="14"/>
      <c r="I139" s="14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29"/>
      <c r="B140" s="14"/>
      <c r="C140" s="14"/>
      <c r="D140" s="14"/>
      <c r="E140" s="14"/>
      <c r="F140" s="14"/>
      <c r="G140" s="14"/>
      <c r="H140" s="14"/>
      <c r="I140" s="14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29"/>
      <c r="B141" s="14"/>
      <c r="C141" s="14"/>
      <c r="D141" s="14"/>
      <c r="E141" s="14"/>
      <c r="F141" s="14"/>
      <c r="G141" s="14"/>
      <c r="H141" s="14"/>
      <c r="I141" s="14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29"/>
      <c r="B142" s="14"/>
      <c r="C142" s="14"/>
      <c r="D142" s="14"/>
      <c r="E142" s="14"/>
      <c r="F142" s="14"/>
      <c r="G142" s="14"/>
      <c r="H142" s="14"/>
      <c r="I142" s="14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29"/>
      <c r="B143" s="14"/>
      <c r="C143" s="14"/>
      <c r="D143" s="14"/>
      <c r="E143" s="14"/>
      <c r="F143" s="14"/>
      <c r="G143" s="14"/>
      <c r="H143" s="14"/>
      <c r="I143" s="14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29"/>
      <c r="B144" s="14"/>
      <c r="C144" s="14"/>
      <c r="D144" s="14"/>
      <c r="E144" s="14"/>
      <c r="F144" s="14"/>
      <c r="G144" s="14"/>
      <c r="H144" s="14"/>
      <c r="I144" s="14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29"/>
      <c r="B145" s="14"/>
      <c r="C145" s="14"/>
      <c r="D145" s="14"/>
      <c r="E145" s="14"/>
      <c r="F145" s="14"/>
      <c r="G145" s="14"/>
      <c r="H145" s="14"/>
      <c r="I145" s="14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29"/>
      <c r="B146" s="14"/>
      <c r="C146" s="14"/>
      <c r="D146" s="14"/>
      <c r="E146" s="14"/>
      <c r="F146" s="14"/>
      <c r="G146" s="14"/>
      <c r="H146" s="14"/>
      <c r="I146" s="14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29"/>
      <c r="B147" s="14"/>
      <c r="C147" s="14"/>
      <c r="D147" s="14"/>
      <c r="E147" s="14"/>
      <c r="F147" s="14"/>
      <c r="G147" s="14"/>
      <c r="H147" s="14"/>
      <c r="I147" s="14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29"/>
      <c r="B148" s="14"/>
      <c r="C148" s="14"/>
      <c r="D148" s="14"/>
      <c r="E148" s="14"/>
      <c r="F148" s="14"/>
      <c r="G148" s="14"/>
      <c r="H148" s="14"/>
      <c r="I148" s="14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29"/>
      <c r="B149" s="14"/>
      <c r="C149" s="14"/>
      <c r="D149" s="14"/>
      <c r="E149" s="14"/>
      <c r="F149" s="14"/>
      <c r="G149" s="14"/>
      <c r="H149" s="14"/>
      <c r="I149" s="14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29"/>
      <c r="B150" s="14"/>
      <c r="C150" s="14"/>
      <c r="D150" s="14"/>
      <c r="E150" s="14"/>
      <c r="F150" s="14"/>
      <c r="G150" s="14"/>
      <c r="H150" s="14"/>
      <c r="I150" s="14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29"/>
      <c r="B151" s="14"/>
      <c r="C151" s="14"/>
      <c r="D151" s="14"/>
      <c r="E151" s="14"/>
      <c r="F151" s="14"/>
      <c r="G151" s="14"/>
      <c r="H151" s="14"/>
      <c r="I151" s="14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29"/>
      <c r="B152" s="14"/>
      <c r="C152" s="14"/>
      <c r="D152" s="14"/>
      <c r="E152" s="14"/>
      <c r="F152" s="14"/>
      <c r="G152" s="14"/>
      <c r="H152" s="14"/>
      <c r="I152" s="14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29"/>
      <c r="B153" s="14"/>
      <c r="C153" s="14"/>
      <c r="D153" s="14"/>
      <c r="E153" s="14"/>
      <c r="F153" s="14"/>
      <c r="G153" s="14"/>
      <c r="H153" s="14"/>
      <c r="I153" s="14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29"/>
      <c r="B154" s="14"/>
      <c r="C154" s="14"/>
      <c r="D154" s="14"/>
      <c r="E154" s="14"/>
      <c r="F154" s="14"/>
      <c r="G154" s="14"/>
      <c r="H154" s="14"/>
      <c r="I154" s="14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29"/>
      <c r="B155" s="14"/>
      <c r="C155" s="14"/>
      <c r="D155" s="14"/>
      <c r="E155" s="14"/>
      <c r="F155" s="14"/>
      <c r="G155" s="14"/>
      <c r="H155" s="14"/>
      <c r="I155" s="14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29"/>
      <c r="B156" s="14"/>
      <c r="C156" s="14"/>
      <c r="D156" s="14"/>
      <c r="E156" s="14"/>
      <c r="F156" s="14"/>
      <c r="G156" s="14"/>
      <c r="H156" s="14"/>
      <c r="I156" s="14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29"/>
      <c r="B157" s="14"/>
      <c r="C157" s="14"/>
      <c r="D157" s="14"/>
      <c r="E157" s="14"/>
      <c r="F157" s="14"/>
      <c r="G157" s="14"/>
      <c r="H157" s="14"/>
      <c r="I157" s="14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29"/>
      <c r="B158" s="14"/>
      <c r="C158" s="14"/>
      <c r="D158" s="14"/>
      <c r="E158" s="14"/>
      <c r="F158" s="14"/>
      <c r="G158" s="14"/>
      <c r="H158" s="14"/>
      <c r="I158" s="14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29"/>
      <c r="B159" s="14"/>
      <c r="C159" s="14"/>
      <c r="D159" s="14"/>
      <c r="E159" s="14"/>
      <c r="F159" s="14"/>
      <c r="G159" s="14"/>
      <c r="H159" s="14"/>
      <c r="I159" s="14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29"/>
      <c r="B160" s="14"/>
      <c r="C160" s="14"/>
      <c r="D160" s="14"/>
      <c r="E160" s="14"/>
      <c r="F160" s="14"/>
      <c r="G160" s="14"/>
      <c r="H160" s="14"/>
      <c r="I160" s="14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29"/>
      <c r="B161" s="14"/>
      <c r="C161" s="14"/>
      <c r="D161" s="14"/>
      <c r="E161" s="14"/>
      <c r="F161" s="14"/>
      <c r="G161" s="14"/>
      <c r="H161" s="14"/>
      <c r="I161" s="14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29"/>
      <c r="B162" s="14"/>
      <c r="C162" s="14"/>
      <c r="D162" s="14"/>
      <c r="E162" s="14"/>
      <c r="F162" s="14"/>
      <c r="G162" s="14"/>
      <c r="H162" s="14"/>
      <c r="I162" s="14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29"/>
      <c r="B163" s="14"/>
      <c r="C163" s="14"/>
      <c r="D163" s="14"/>
      <c r="E163" s="14"/>
      <c r="F163" s="14"/>
      <c r="G163" s="14"/>
      <c r="H163" s="14"/>
      <c r="I163" s="14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29"/>
      <c r="B164" s="14"/>
      <c r="C164" s="14"/>
      <c r="D164" s="14"/>
      <c r="E164" s="14"/>
      <c r="F164" s="14"/>
      <c r="G164" s="14"/>
      <c r="H164" s="14"/>
      <c r="I164" s="14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29"/>
      <c r="B165" s="14"/>
      <c r="C165" s="14"/>
      <c r="D165" s="14"/>
      <c r="E165" s="14"/>
      <c r="F165" s="14"/>
      <c r="G165" s="14"/>
      <c r="H165" s="14"/>
      <c r="I165" s="14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29"/>
      <c r="B166" s="14"/>
      <c r="C166" s="14"/>
      <c r="D166" s="14"/>
      <c r="E166" s="14"/>
      <c r="F166" s="14"/>
      <c r="G166" s="14"/>
      <c r="H166" s="14"/>
      <c r="I166" s="14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29"/>
      <c r="B167" s="14"/>
      <c r="C167" s="14"/>
      <c r="D167" s="14"/>
      <c r="E167" s="14"/>
      <c r="F167" s="14"/>
      <c r="G167" s="14"/>
      <c r="H167" s="14"/>
      <c r="I167" s="14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29"/>
      <c r="B168" s="14"/>
      <c r="C168" s="14"/>
      <c r="D168" s="14"/>
      <c r="E168" s="14"/>
      <c r="F168" s="14"/>
      <c r="G168" s="14"/>
      <c r="H168" s="14"/>
      <c r="I168" s="14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29"/>
      <c r="B169" s="14"/>
      <c r="C169" s="14"/>
      <c r="D169" s="14"/>
      <c r="E169" s="14"/>
      <c r="F169" s="14"/>
      <c r="G169" s="14"/>
      <c r="H169" s="14"/>
      <c r="I169" s="14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29"/>
      <c r="B170" s="14"/>
      <c r="C170" s="14"/>
      <c r="D170" s="14"/>
      <c r="E170" s="14"/>
      <c r="F170" s="14"/>
      <c r="G170" s="14"/>
      <c r="H170" s="14"/>
      <c r="I170" s="14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29"/>
      <c r="B171" s="14"/>
      <c r="C171" s="14"/>
      <c r="D171" s="14"/>
      <c r="E171" s="14"/>
      <c r="F171" s="14"/>
      <c r="G171" s="14"/>
      <c r="H171" s="14"/>
      <c r="I171" s="14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29"/>
      <c r="B172" s="14"/>
      <c r="C172" s="14"/>
      <c r="D172" s="14"/>
      <c r="E172" s="14"/>
      <c r="F172" s="14"/>
      <c r="G172" s="14"/>
      <c r="H172" s="14"/>
      <c r="I172" s="14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29"/>
      <c r="B173" s="14"/>
      <c r="C173" s="14"/>
      <c r="D173" s="14"/>
      <c r="E173" s="14"/>
      <c r="F173" s="14"/>
      <c r="G173" s="14"/>
      <c r="H173" s="14"/>
      <c r="I173" s="14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29"/>
      <c r="B174" s="14"/>
      <c r="C174" s="14"/>
      <c r="D174" s="14"/>
      <c r="E174" s="14"/>
      <c r="F174" s="14"/>
      <c r="G174" s="14"/>
      <c r="H174" s="14"/>
      <c r="I174" s="14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29"/>
      <c r="B175" s="14"/>
      <c r="C175" s="14"/>
      <c r="D175" s="14"/>
      <c r="E175" s="14"/>
      <c r="F175" s="14"/>
      <c r="G175" s="14"/>
      <c r="H175" s="14"/>
      <c r="I175" s="14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29"/>
      <c r="B176" s="14"/>
      <c r="C176" s="14"/>
      <c r="D176" s="14"/>
      <c r="E176" s="14"/>
      <c r="F176" s="14"/>
      <c r="G176" s="14"/>
      <c r="H176" s="14"/>
      <c r="I176" s="14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29"/>
      <c r="B177" s="14"/>
      <c r="C177" s="14"/>
      <c r="D177" s="14"/>
      <c r="E177" s="14"/>
      <c r="F177" s="14"/>
      <c r="G177" s="14"/>
      <c r="H177" s="14"/>
      <c r="I177" s="14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29"/>
      <c r="B178" s="14"/>
      <c r="C178" s="14"/>
      <c r="D178" s="14"/>
      <c r="E178" s="14"/>
      <c r="F178" s="14"/>
      <c r="G178" s="14"/>
      <c r="H178" s="14"/>
      <c r="I178" s="14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29"/>
      <c r="B179" s="14"/>
      <c r="C179" s="14"/>
      <c r="D179" s="14"/>
      <c r="E179" s="14"/>
      <c r="F179" s="14"/>
      <c r="G179" s="14"/>
      <c r="H179" s="14"/>
      <c r="I179" s="14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29"/>
      <c r="B180" s="14"/>
      <c r="C180" s="14"/>
      <c r="D180" s="14"/>
      <c r="E180" s="14"/>
      <c r="F180" s="14"/>
      <c r="G180" s="14"/>
      <c r="H180" s="14"/>
      <c r="I180" s="14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29"/>
      <c r="B181" s="14"/>
      <c r="C181" s="14"/>
      <c r="D181" s="14"/>
      <c r="E181" s="14"/>
      <c r="F181" s="14"/>
      <c r="G181" s="14"/>
      <c r="H181" s="14"/>
      <c r="I181" s="14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29"/>
      <c r="B182" s="14"/>
      <c r="C182" s="14"/>
      <c r="D182" s="14"/>
      <c r="E182" s="14"/>
      <c r="F182" s="14"/>
      <c r="G182" s="14"/>
      <c r="H182" s="14"/>
      <c r="I182" s="14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29"/>
      <c r="B183" s="14"/>
      <c r="C183" s="14"/>
      <c r="D183" s="14"/>
      <c r="E183" s="14"/>
      <c r="F183" s="14"/>
      <c r="G183" s="14"/>
      <c r="H183" s="14"/>
      <c r="I183" s="14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29"/>
      <c r="B184" s="14"/>
      <c r="C184" s="14"/>
      <c r="D184" s="14"/>
      <c r="E184" s="14"/>
      <c r="F184" s="14"/>
      <c r="G184" s="14"/>
      <c r="H184" s="14"/>
      <c r="I184" s="14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29"/>
      <c r="B185" s="14"/>
      <c r="C185" s="14"/>
      <c r="D185" s="14"/>
      <c r="E185" s="14"/>
      <c r="F185" s="14"/>
      <c r="G185" s="14"/>
      <c r="H185" s="14"/>
      <c r="I185" s="14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29"/>
      <c r="B186" s="14"/>
      <c r="C186" s="14"/>
      <c r="D186" s="14"/>
      <c r="E186" s="14"/>
      <c r="F186" s="14"/>
      <c r="G186" s="14"/>
      <c r="H186" s="14"/>
      <c r="I186" s="14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29"/>
      <c r="B187" s="14"/>
      <c r="C187" s="14"/>
      <c r="D187" s="14"/>
      <c r="E187" s="14"/>
      <c r="F187" s="14"/>
      <c r="G187" s="14"/>
      <c r="H187" s="14"/>
      <c r="I187" s="14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29"/>
      <c r="B188" s="14"/>
      <c r="C188" s="14"/>
      <c r="D188" s="14"/>
      <c r="E188" s="14"/>
      <c r="F188" s="14"/>
      <c r="G188" s="14"/>
      <c r="H188" s="14"/>
      <c r="I188" s="14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29"/>
      <c r="B189" s="14"/>
      <c r="C189" s="14"/>
      <c r="D189" s="14"/>
      <c r="E189" s="14"/>
      <c r="F189" s="14"/>
      <c r="G189" s="14"/>
      <c r="H189" s="14"/>
      <c r="I189" s="14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29"/>
      <c r="B190" s="14"/>
      <c r="C190" s="14"/>
      <c r="D190" s="14"/>
      <c r="E190" s="14"/>
      <c r="F190" s="14"/>
      <c r="G190" s="14"/>
      <c r="H190" s="14"/>
      <c r="I190" s="14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29"/>
      <c r="B191" s="14"/>
      <c r="C191" s="14"/>
      <c r="D191" s="14"/>
      <c r="E191" s="14"/>
      <c r="F191" s="14"/>
      <c r="G191" s="14"/>
      <c r="H191" s="14"/>
      <c r="I191" s="14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29"/>
      <c r="B192" s="14"/>
      <c r="C192" s="14"/>
      <c r="D192" s="14"/>
      <c r="E192" s="14"/>
      <c r="F192" s="14"/>
      <c r="G192" s="14"/>
      <c r="H192" s="14"/>
      <c r="I192" s="14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29"/>
      <c r="B193" s="14"/>
      <c r="C193" s="14"/>
      <c r="D193" s="14"/>
      <c r="E193" s="14"/>
      <c r="F193" s="14"/>
      <c r="G193" s="14"/>
      <c r="H193" s="14"/>
      <c r="I193" s="14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29"/>
      <c r="B194" s="14"/>
      <c r="C194" s="14"/>
      <c r="D194" s="14"/>
      <c r="E194" s="14"/>
      <c r="F194" s="14"/>
      <c r="G194" s="14"/>
      <c r="H194" s="14"/>
      <c r="I194" s="14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29"/>
      <c r="B195" s="14"/>
      <c r="C195" s="14"/>
      <c r="D195" s="14"/>
      <c r="E195" s="14"/>
      <c r="F195" s="14"/>
      <c r="G195" s="14"/>
      <c r="H195" s="14"/>
      <c r="I195" s="14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29"/>
      <c r="B196" s="14"/>
      <c r="C196" s="14"/>
      <c r="D196" s="14"/>
      <c r="E196" s="14"/>
      <c r="F196" s="14"/>
      <c r="G196" s="14"/>
      <c r="H196" s="14"/>
      <c r="I196" s="14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29"/>
      <c r="B197" s="14"/>
      <c r="C197" s="14"/>
      <c r="D197" s="14"/>
      <c r="E197" s="14"/>
      <c r="F197" s="14"/>
      <c r="G197" s="14"/>
      <c r="H197" s="14"/>
      <c r="I197" s="14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29"/>
      <c r="B198" s="14"/>
      <c r="C198" s="14"/>
      <c r="D198" s="14"/>
      <c r="E198" s="14"/>
      <c r="F198" s="14"/>
      <c r="G198" s="14"/>
      <c r="H198" s="14"/>
      <c r="I198" s="14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29"/>
      <c r="B199" s="14"/>
      <c r="C199" s="14"/>
      <c r="D199" s="14"/>
      <c r="E199" s="14"/>
      <c r="F199" s="14"/>
      <c r="G199" s="14"/>
      <c r="H199" s="14"/>
      <c r="I199" s="14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29"/>
      <c r="B200" s="14"/>
      <c r="C200" s="14"/>
      <c r="D200" s="14"/>
      <c r="E200" s="14"/>
      <c r="F200" s="14"/>
      <c r="G200" s="14"/>
      <c r="H200" s="14"/>
      <c r="I200" s="14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29"/>
      <c r="B201" s="14"/>
      <c r="C201" s="14"/>
      <c r="D201" s="14"/>
      <c r="E201" s="14"/>
      <c r="F201" s="14"/>
      <c r="G201" s="14"/>
      <c r="H201" s="14"/>
      <c r="I201" s="14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29"/>
      <c r="B202" s="14"/>
      <c r="C202" s="14"/>
      <c r="D202" s="14"/>
      <c r="E202" s="14"/>
      <c r="F202" s="14"/>
      <c r="G202" s="14"/>
      <c r="H202" s="14"/>
      <c r="I202" s="14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29"/>
      <c r="B203" s="14"/>
      <c r="C203" s="14"/>
      <c r="D203" s="14"/>
      <c r="E203" s="14"/>
      <c r="F203" s="14"/>
      <c r="G203" s="14"/>
      <c r="H203" s="14"/>
      <c r="I203" s="14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29"/>
      <c r="B204" s="14"/>
      <c r="C204" s="14"/>
      <c r="D204" s="14"/>
      <c r="E204" s="14"/>
      <c r="F204" s="14"/>
      <c r="G204" s="14"/>
      <c r="H204" s="14"/>
      <c r="I204" s="14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29"/>
      <c r="B205" s="14"/>
      <c r="C205" s="14"/>
      <c r="D205" s="14"/>
      <c r="E205" s="14"/>
      <c r="F205" s="14"/>
      <c r="G205" s="14"/>
      <c r="H205" s="14"/>
      <c r="I205" s="14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29"/>
      <c r="B206" s="14"/>
      <c r="C206" s="14"/>
      <c r="D206" s="14"/>
      <c r="E206" s="14"/>
      <c r="F206" s="14"/>
      <c r="G206" s="14"/>
      <c r="H206" s="14"/>
      <c r="I206" s="14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29"/>
      <c r="B207" s="14"/>
      <c r="C207" s="14"/>
      <c r="D207" s="14"/>
      <c r="E207" s="14"/>
      <c r="F207" s="14"/>
      <c r="G207" s="14"/>
      <c r="H207" s="14"/>
      <c r="I207" s="14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29"/>
      <c r="B208" s="14"/>
      <c r="C208" s="14"/>
      <c r="D208" s="14"/>
      <c r="E208" s="14"/>
      <c r="F208" s="14"/>
      <c r="G208" s="14"/>
      <c r="H208" s="14"/>
      <c r="I208" s="14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29"/>
      <c r="B209" s="14"/>
      <c r="C209" s="14"/>
      <c r="D209" s="14"/>
      <c r="E209" s="14"/>
      <c r="F209" s="14"/>
      <c r="G209" s="14"/>
      <c r="H209" s="14"/>
      <c r="I209" s="14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29"/>
      <c r="B210" s="14"/>
      <c r="C210" s="14"/>
      <c r="D210" s="14"/>
      <c r="E210" s="14"/>
      <c r="F210" s="14"/>
      <c r="G210" s="14"/>
      <c r="H210" s="14"/>
      <c r="I210" s="14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29"/>
      <c r="B211" s="14"/>
      <c r="C211" s="14"/>
      <c r="D211" s="14"/>
      <c r="E211" s="14"/>
      <c r="F211" s="14"/>
      <c r="G211" s="14"/>
      <c r="H211" s="14"/>
      <c r="I211" s="14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29"/>
      <c r="B212" s="14"/>
      <c r="C212" s="14"/>
      <c r="D212" s="14"/>
      <c r="E212" s="14"/>
      <c r="F212" s="14"/>
      <c r="G212" s="14"/>
      <c r="H212" s="14"/>
      <c r="I212" s="14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29"/>
      <c r="B213" s="14"/>
      <c r="C213" s="14"/>
      <c r="D213" s="14"/>
      <c r="E213" s="14"/>
      <c r="F213" s="14"/>
      <c r="G213" s="14"/>
      <c r="H213" s="14"/>
      <c r="I213" s="14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29"/>
      <c r="B214" s="14"/>
      <c r="C214" s="14"/>
      <c r="D214" s="14"/>
      <c r="E214" s="14"/>
      <c r="F214" s="14"/>
      <c r="G214" s="14"/>
      <c r="H214" s="14"/>
      <c r="I214" s="14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29"/>
      <c r="B215" s="14"/>
      <c r="C215" s="14"/>
      <c r="D215" s="14"/>
      <c r="E215" s="14"/>
      <c r="F215" s="14"/>
      <c r="G215" s="14"/>
      <c r="H215" s="14"/>
      <c r="I215" s="14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29"/>
      <c r="B216" s="14"/>
      <c r="C216" s="14"/>
      <c r="D216" s="14"/>
      <c r="E216" s="14"/>
      <c r="F216" s="14"/>
      <c r="G216" s="14"/>
      <c r="H216" s="14"/>
      <c r="I216" s="14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29"/>
      <c r="B217" s="14"/>
      <c r="C217" s="14"/>
      <c r="D217" s="14"/>
      <c r="E217" s="14"/>
      <c r="F217" s="14"/>
      <c r="G217" s="14"/>
      <c r="H217" s="14"/>
      <c r="I217" s="14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29"/>
      <c r="B218" s="14"/>
      <c r="C218" s="14"/>
      <c r="D218" s="14"/>
      <c r="E218" s="14"/>
      <c r="F218" s="14"/>
      <c r="G218" s="14"/>
      <c r="H218" s="14"/>
      <c r="I218" s="14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29"/>
      <c r="B219" s="14"/>
      <c r="C219" s="14"/>
      <c r="D219" s="14"/>
      <c r="E219" s="14"/>
      <c r="F219" s="14"/>
      <c r="G219" s="14"/>
      <c r="H219" s="14"/>
      <c r="I219" s="14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29"/>
      <c r="B220" s="14"/>
      <c r="C220" s="14"/>
      <c r="D220" s="14"/>
      <c r="E220" s="14"/>
      <c r="F220" s="14"/>
      <c r="G220" s="14"/>
      <c r="H220" s="14"/>
      <c r="I220" s="14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29"/>
      <c r="B221" s="14"/>
      <c r="C221" s="14"/>
      <c r="D221" s="14"/>
      <c r="E221" s="14"/>
      <c r="F221" s="14"/>
      <c r="G221" s="14"/>
      <c r="H221" s="14"/>
      <c r="I221" s="14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29"/>
      <c r="B222" s="14"/>
      <c r="C222" s="14"/>
      <c r="D222" s="14"/>
      <c r="E222" s="14"/>
      <c r="F222" s="14"/>
      <c r="G222" s="14"/>
    </row>
    <row r="223" spans="1:26">
      <c r="A223" s="29"/>
      <c r="B223" s="14"/>
      <c r="C223" s="14"/>
      <c r="D223" s="14"/>
      <c r="E223" s="14"/>
      <c r="F223" s="14"/>
      <c r="G223" s="14"/>
    </row>
    <row r="224" spans="1:26">
      <c r="A224" s="29"/>
      <c r="B224" s="14"/>
      <c r="C224" s="14"/>
      <c r="D224" s="14"/>
      <c r="E224" s="14"/>
      <c r="F224" s="14"/>
      <c r="G224" s="14"/>
    </row>
    <row r="225" spans="1:7">
      <c r="A225" s="29"/>
      <c r="B225" s="14"/>
      <c r="C225" s="14"/>
      <c r="D225" s="14"/>
      <c r="E225" s="14"/>
      <c r="F225" s="14"/>
      <c r="G225" s="14"/>
    </row>
    <row r="226" spans="1:7">
      <c r="A226" s="29"/>
      <c r="B226" s="14"/>
      <c r="C226" s="14"/>
      <c r="D226" s="14"/>
      <c r="E226" s="14"/>
      <c r="F226" s="14"/>
      <c r="G226" s="14"/>
    </row>
    <row r="227" spans="1:7">
      <c r="A227" s="29"/>
      <c r="B227" s="14"/>
      <c r="C227" s="14"/>
      <c r="D227" s="14"/>
      <c r="E227" s="14"/>
      <c r="F227" s="14"/>
      <c r="G227" s="14"/>
    </row>
    <row r="228" spans="1:7">
      <c r="A228" s="29"/>
      <c r="B228" s="14"/>
      <c r="C228" s="14"/>
      <c r="D228" s="14"/>
      <c r="E228" s="14"/>
      <c r="F228" s="14"/>
      <c r="G228" s="14"/>
    </row>
    <row r="229" spans="1:7">
      <c r="A229" s="29"/>
      <c r="B229" s="14"/>
      <c r="C229" s="14"/>
      <c r="D229" s="14"/>
      <c r="E229" s="14"/>
      <c r="F229" s="14"/>
      <c r="G229" s="14"/>
    </row>
    <row r="230" spans="1:7">
      <c r="A230" s="29"/>
      <c r="B230" s="14"/>
      <c r="C230" s="14"/>
      <c r="D230" s="14"/>
      <c r="E230" s="14"/>
      <c r="F230" s="14"/>
      <c r="G230" s="14"/>
    </row>
    <row r="231" spans="1:7">
      <c r="A231" s="29"/>
      <c r="B231" s="14"/>
      <c r="C231" s="14"/>
      <c r="D231" s="14"/>
      <c r="E231" s="14"/>
      <c r="F231" s="14"/>
      <c r="G231" s="14"/>
    </row>
    <row r="232" spans="1:7">
      <c r="A232" s="29"/>
      <c r="B232" s="14"/>
      <c r="C232" s="14"/>
      <c r="D232" s="14"/>
      <c r="E232" s="14"/>
      <c r="F232" s="14"/>
      <c r="G232" s="14"/>
    </row>
    <row r="233" spans="1:7">
      <c r="A233" s="29"/>
      <c r="B233" s="14"/>
      <c r="C233" s="14"/>
      <c r="D233" s="14"/>
      <c r="E233" s="14"/>
      <c r="F233" s="14"/>
      <c r="G233" s="14"/>
    </row>
  </sheetData>
  <protectedRanges>
    <protectedRange sqref="B98:B110" name="Range1_1"/>
  </protectedRanges>
  <mergeCells count="2">
    <mergeCell ref="A1:G1"/>
    <mergeCell ref="A2:B2"/>
  </mergeCells>
  <conditionalFormatting sqref="A28:A51 A53">
    <cfRule type="duplicateValues" dxfId="1" priority="7"/>
  </conditionalFormatting>
  <conditionalFormatting sqref="A52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E4CF-CCB3-F64E-B30B-B6B692E93801}">
  <dimension ref="A1:Y12"/>
  <sheetViews>
    <sheetView workbookViewId="0">
      <selection activeCell="B23" sqref="B22:B23"/>
    </sheetView>
  </sheetViews>
  <sheetFormatPr defaultRowHeight="15.6"/>
  <cols>
    <col min="1" max="1" width="40.09765625" customWidth="1"/>
    <col min="2" max="2" width="75.69921875" customWidth="1"/>
    <col min="3" max="3" width="13.69921875" customWidth="1"/>
    <col min="4" max="4" width="17.296875" style="74" customWidth="1"/>
    <col min="5" max="5" width="10.296875" style="7" customWidth="1"/>
    <col min="6" max="6" width="16.19921875" style="74" customWidth="1"/>
    <col min="7" max="7" width="12.5" customWidth="1"/>
  </cols>
  <sheetData>
    <row r="1" spans="1:25" ht="24.6">
      <c r="A1" s="3" t="s">
        <v>0</v>
      </c>
      <c r="B1" s="3" t="s">
        <v>1</v>
      </c>
      <c r="C1" s="2" t="s">
        <v>3</v>
      </c>
      <c r="D1" s="72" t="s">
        <v>4</v>
      </c>
      <c r="E1" s="5" t="s">
        <v>259</v>
      </c>
      <c r="F1" s="73" t="s">
        <v>260</v>
      </c>
      <c r="G1" s="14"/>
      <c r="H1" s="14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>
      <c r="A2" t="s">
        <v>261</v>
      </c>
      <c r="B2" t="s">
        <v>262</v>
      </c>
      <c r="C2" t="s">
        <v>263</v>
      </c>
      <c r="D2" s="74">
        <v>1031036.46</v>
      </c>
      <c r="E2" s="75">
        <v>7.0000000000000007E-2</v>
      </c>
      <c r="F2" s="74">
        <v>962300.69</v>
      </c>
    </row>
    <row r="3" spans="1:25">
      <c r="A3" t="s">
        <v>264</v>
      </c>
      <c r="B3" t="s">
        <v>265</v>
      </c>
      <c r="C3" t="s">
        <v>263</v>
      </c>
      <c r="D3" s="74">
        <v>995136.67</v>
      </c>
      <c r="E3" s="75">
        <v>7.0000000000000007E-2</v>
      </c>
      <c r="F3" s="74">
        <v>928794.22</v>
      </c>
    </row>
    <row r="4" spans="1:25">
      <c r="A4" t="s">
        <v>266</v>
      </c>
      <c r="B4" t="s">
        <v>267</v>
      </c>
      <c r="C4" t="s">
        <v>257</v>
      </c>
      <c r="D4" s="74">
        <v>201349.67</v>
      </c>
      <c r="E4" s="75">
        <v>0.06</v>
      </c>
      <c r="F4" s="74">
        <v>188926.35</v>
      </c>
    </row>
    <row r="5" spans="1:25">
      <c r="A5" t="s">
        <v>268</v>
      </c>
      <c r="B5" t="s">
        <v>269</v>
      </c>
      <c r="C5" t="s">
        <v>257</v>
      </c>
      <c r="D5" s="74">
        <v>84693.35</v>
      </c>
      <c r="E5" s="75">
        <v>7.0000000000000007E-2</v>
      </c>
      <c r="F5" s="74">
        <v>79047.12</v>
      </c>
    </row>
    <row r="6" spans="1:25">
      <c r="A6" t="s">
        <v>270</v>
      </c>
      <c r="B6" t="s">
        <v>271</v>
      </c>
      <c r="C6" t="s">
        <v>272</v>
      </c>
      <c r="D6" s="74">
        <v>145.82</v>
      </c>
      <c r="E6" s="75">
        <v>0.06</v>
      </c>
      <c r="F6" s="74">
        <v>136.71</v>
      </c>
    </row>
    <row r="7" spans="1:25">
      <c r="A7" t="s">
        <v>273</v>
      </c>
      <c r="B7" t="s">
        <v>274</v>
      </c>
      <c r="C7" t="s">
        <v>275</v>
      </c>
      <c r="D7" s="74">
        <v>1425.67</v>
      </c>
      <c r="E7" s="75">
        <v>7.0000000000000007E-2</v>
      </c>
      <c r="F7" s="74">
        <v>1331.71</v>
      </c>
    </row>
    <row r="8" spans="1:25">
      <c r="A8" t="s">
        <v>276</v>
      </c>
      <c r="B8" t="s">
        <v>277</v>
      </c>
      <c r="C8" t="s">
        <v>275</v>
      </c>
      <c r="D8" s="74">
        <v>530.91</v>
      </c>
      <c r="E8" s="75">
        <v>7.0000000000000007E-2</v>
      </c>
      <c r="F8" s="74">
        <v>496.11</v>
      </c>
    </row>
    <row r="9" spans="1:25">
      <c r="A9" t="s">
        <v>278</v>
      </c>
      <c r="B9" t="s">
        <v>279</v>
      </c>
      <c r="C9" t="s">
        <v>280</v>
      </c>
      <c r="D9" s="74">
        <v>11945.47</v>
      </c>
      <c r="E9" s="75">
        <v>7.0000000000000007E-2</v>
      </c>
      <c r="F9" s="74">
        <v>11149.11</v>
      </c>
    </row>
    <row r="10" spans="1:25">
      <c r="A10" t="s">
        <v>281</v>
      </c>
      <c r="B10" t="s">
        <v>282</v>
      </c>
      <c r="C10" t="s">
        <v>280</v>
      </c>
      <c r="D10" s="74">
        <v>7584.43</v>
      </c>
      <c r="E10" s="75">
        <v>7.0000000000000007E-2</v>
      </c>
      <c r="F10" s="74">
        <v>7079</v>
      </c>
    </row>
    <row r="11" spans="1:25">
      <c r="A11" t="s">
        <v>283</v>
      </c>
      <c r="B11" t="s">
        <v>284</v>
      </c>
      <c r="C11" t="s">
        <v>285</v>
      </c>
      <c r="D11" s="74">
        <v>4658.3599999999997</v>
      </c>
      <c r="E11" s="75">
        <v>7.0000000000000007E-2</v>
      </c>
      <c r="F11" s="74">
        <v>4347.8</v>
      </c>
    </row>
    <row r="12" spans="1:25">
      <c r="A12" t="s">
        <v>286</v>
      </c>
      <c r="B12" t="s">
        <v>287</v>
      </c>
      <c r="C12" t="s">
        <v>285</v>
      </c>
      <c r="D12" s="74">
        <v>7827.13</v>
      </c>
      <c r="E12" s="75">
        <v>7.0000000000000007E-2</v>
      </c>
      <c r="F12" s="74">
        <v>7305.32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Managed SVCS for i 10-12-2020</vt:lpstr>
      <vt:lpstr> CyberCampus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URANIA DAVIS</cp:lastModifiedBy>
  <dcterms:created xsi:type="dcterms:W3CDTF">2019-02-25T20:27:45Z</dcterms:created>
  <dcterms:modified xsi:type="dcterms:W3CDTF">2025-08-25T19:07:57Z</dcterms:modified>
</cp:coreProperties>
</file>